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Lot" sheetId="1" r:id="rId1"/>
  </sheets>
  <definedNames>
    <definedName name="_xlnm.Print_Area" localSheetId="0">'Lot'!$A$1:$AE$51</definedName>
  </definedNames>
  <calcPr fullCalcOnLoad="1"/>
</workbook>
</file>

<file path=xl/sharedStrings.xml><?xml version="1.0" encoding="utf-8"?>
<sst xmlns="http://schemas.openxmlformats.org/spreadsheetml/2006/main" count="216" uniqueCount="117">
  <si>
    <t>Cat</t>
  </si>
  <si>
    <t>Nume</t>
  </si>
  <si>
    <t>Prenume</t>
  </si>
  <si>
    <t>Club</t>
  </si>
  <si>
    <t>Loc</t>
  </si>
  <si>
    <t>Med.pond.</t>
  </si>
  <si>
    <t>Part</t>
  </si>
  <si>
    <t>Probe teren</t>
  </si>
  <si>
    <t>Anca</t>
  </si>
  <si>
    <t>Diana</t>
  </si>
  <si>
    <t>C.S. Scolar Baia Sprie</t>
  </si>
  <si>
    <t>Monika</t>
  </si>
  <si>
    <t>Alice</t>
  </si>
  <si>
    <t>C.S. UNEFS Bucuresti</t>
  </si>
  <si>
    <t>mp</t>
  </si>
  <si>
    <t>C.S. Universitatea Craiova</t>
  </si>
  <si>
    <t>C.S. Unirea Alba Iulia</t>
  </si>
  <si>
    <t>C.S. Spria Baia Sprie</t>
  </si>
  <si>
    <t>M16</t>
  </si>
  <si>
    <t>Felician</t>
  </si>
  <si>
    <t>Gergely</t>
  </si>
  <si>
    <t>Zakarias</t>
  </si>
  <si>
    <t>Gabor</t>
  </si>
  <si>
    <t>Stefan</t>
  </si>
  <si>
    <t>Vasile</t>
  </si>
  <si>
    <t>Alexandru</t>
  </si>
  <si>
    <t>M18</t>
  </si>
  <si>
    <t>Clubul Atletic Roman</t>
  </si>
  <si>
    <t>Tamas</t>
  </si>
  <si>
    <t>M20</t>
  </si>
  <si>
    <t>Szabolcs</t>
  </si>
  <si>
    <t>Agnes</t>
  </si>
  <si>
    <t>Katalin</t>
  </si>
  <si>
    <t>Roxana</t>
  </si>
  <si>
    <t>Claudiu</t>
  </si>
  <si>
    <t>Mihai</t>
  </si>
  <si>
    <t>Robert</t>
  </si>
  <si>
    <t>Biro</t>
  </si>
  <si>
    <t>Stiinta-Electrosistem B.Mare</t>
  </si>
  <si>
    <t>Mate</t>
  </si>
  <si>
    <t>Sergiu</t>
  </si>
  <si>
    <t>Szocs</t>
  </si>
  <si>
    <t>Attila</t>
  </si>
  <si>
    <t>C.S. Orienter Tg. Mures</t>
  </si>
  <si>
    <t>Divin</t>
  </si>
  <si>
    <t>Peter</t>
  </si>
  <si>
    <t>C.S. Ady Liceum Oradea</t>
  </si>
  <si>
    <t>Malin</t>
  </si>
  <si>
    <t>Raduly</t>
  </si>
  <si>
    <t>C.S.M.”VSK Csikszereda M.Ciuc"</t>
  </si>
  <si>
    <t>Rancz</t>
  </si>
  <si>
    <t>Balint</t>
  </si>
  <si>
    <t>Kentelki</t>
  </si>
  <si>
    <t>Knobloch</t>
  </si>
  <si>
    <t>TranSilva-Vointa Cluj</t>
  </si>
  <si>
    <t>Constantin</t>
  </si>
  <si>
    <t>Cristian</t>
  </si>
  <si>
    <t>Izsak</t>
  </si>
  <si>
    <t>Trif</t>
  </si>
  <si>
    <t>Marton</t>
  </si>
  <si>
    <t>Barna</t>
  </si>
  <si>
    <t>Dezsi</t>
  </si>
  <si>
    <t>Csongor</t>
  </si>
  <si>
    <t>Bogya</t>
  </si>
  <si>
    <t>Tintar</t>
  </si>
  <si>
    <t>Rob</t>
  </si>
  <si>
    <t>Prezensky</t>
  </si>
  <si>
    <t>Zoltan</t>
  </si>
  <si>
    <t>Ferenczi</t>
  </si>
  <si>
    <t>Mark</t>
  </si>
  <si>
    <t>Aluas</t>
  </si>
  <si>
    <t>Zsolt</t>
  </si>
  <si>
    <t>Palatul Copiilor M. Ciuc</t>
  </si>
  <si>
    <t>Balogh</t>
  </si>
  <si>
    <t>David</t>
  </si>
  <si>
    <t>Molnar</t>
  </si>
  <si>
    <t>Erosdi</t>
  </si>
  <si>
    <t>Szasz</t>
  </si>
  <si>
    <t>Botond</t>
  </si>
  <si>
    <t>Blejdea</t>
  </si>
  <si>
    <t>Bele</t>
  </si>
  <si>
    <t>C.S. „NORD” Baia Mar</t>
  </si>
  <si>
    <t>Muscaliuc</t>
  </si>
  <si>
    <t>Copetchi</t>
  </si>
  <si>
    <t>W16</t>
  </si>
  <si>
    <t>Galateanu</t>
  </si>
  <si>
    <t>Adela</t>
  </si>
  <si>
    <t>Neda</t>
  </si>
  <si>
    <t>Culcean</t>
  </si>
  <si>
    <t>Virag</t>
  </si>
  <si>
    <t>Timea</t>
  </si>
  <si>
    <t>Mandel</t>
  </si>
  <si>
    <t>Reka</t>
  </si>
  <si>
    <t>Ciulean</t>
  </si>
  <si>
    <t>Semida</t>
  </si>
  <si>
    <t>Habina</t>
  </si>
  <si>
    <t>Daiana</t>
  </si>
  <si>
    <t>Denisa</t>
  </si>
  <si>
    <t>W18</t>
  </si>
  <si>
    <t>Bonto</t>
  </si>
  <si>
    <t>Georgescu</t>
  </si>
  <si>
    <t>W20</t>
  </si>
  <si>
    <t>Tetisan</t>
  </si>
  <si>
    <t>Laszlo</t>
  </si>
  <si>
    <t>Media 6</t>
  </si>
  <si>
    <t>et1 - Mentor Silva</t>
  </si>
  <si>
    <t>et2 - Mentor Silva</t>
  </si>
  <si>
    <t>et2 - CN Echipe</t>
  </si>
  <si>
    <t>et2 - Busola de Aur</t>
  </si>
  <si>
    <t>et1 - Conc. Selectie</t>
  </si>
  <si>
    <t>et2 - Conc. Selectie</t>
  </si>
  <si>
    <t>Enyedi Andrei</t>
  </si>
  <si>
    <t>Minoiu</t>
  </si>
  <si>
    <t>Emi</t>
  </si>
  <si>
    <t>4 din 6</t>
  </si>
  <si>
    <t>nu participa</t>
  </si>
  <si>
    <t>Finantare EYOC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</si>
</sst>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538ED5"/>
      <name val="Calibri"/>
      <family val="2"/>
    </font>
    <font>
      <b/>
      <sz val="9"/>
      <color rgb="FF538ED5"/>
      <name val="Calibri"/>
      <family val="2"/>
    </font>
    <font>
      <b/>
      <sz val="9"/>
      <color rgb="FFC00000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dotted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otted"/>
      <bottom style="medium"/>
    </border>
    <border>
      <left/>
      <right style="dotted"/>
      <top style="dotted"/>
      <bottom style="medium"/>
    </border>
    <border>
      <left/>
      <right/>
      <top style="dotted"/>
      <bottom style="medium"/>
    </border>
    <border>
      <left style="thin"/>
      <right style="medium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/>
      <top style="medium"/>
      <bottom style="medium"/>
    </border>
    <border>
      <left style="medium"/>
      <right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 style="medium"/>
      <right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 diagonalUp="1">
      <left style="thin"/>
      <right style="medium"/>
      <top style="medium"/>
      <bottom style="dotted"/>
      <diagonal style="thin"/>
    </border>
    <border diagonalUp="1">
      <left style="thin"/>
      <right style="medium"/>
      <top style="dotted"/>
      <bottom style="dotted"/>
      <diagonal style="thin"/>
    </border>
    <border>
      <left style="medium"/>
      <right style="thin"/>
      <top style="medium"/>
      <bottom style="dotted"/>
    </border>
    <border diagonalUp="1">
      <left style="thin"/>
      <right style="medium"/>
      <top style="dotted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10" fontId="44" fillId="0" borderId="0" xfId="0" applyNumberFormat="1" applyFont="1" applyAlignment="1">
      <alignment horizontal="center"/>
    </xf>
    <xf numFmtId="10" fontId="45" fillId="0" borderId="0" xfId="0" applyNumberFormat="1" applyFont="1" applyAlignment="1">
      <alignment horizontal="center"/>
    </xf>
    <xf numFmtId="172" fontId="43" fillId="0" borderId="0" xfId="0" applyNumberFormat="1" applyFont="1" applyAlignment="1">
      <alignment horizontal="center"/>
    </xf>
    <xf numFmtId="10" fontId="45" fillId="0" borderId="0" xfId="0" applyNumberFormat="1" applyFont="1" applyAlignment="1">
      <alignment/>
    </xf>
    <xf numFmtId="10" fontId="22" fillId="0" borderId="10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Continuous"/>
    </xf>
    <xf numFmtId="0" fontId="43" fillId="0" borderId="11" xfId="0" applyFont="1" applyBorder="1" applyAlignment="1">
      <alignment horizontal="centerContinuous"/>
    </xf>
    <xf numFmtId="10" fontId="45" fillId="0" borderId="12" xfId="0" applyNumberFormat="1" applyFont="1" applyBorder="1" applyAlignment="1">
      <alignment horizontal="centerContinuous"/>
    </xf>
    <xf numFmtId="10" fontId="45" fillId="0" borderId="13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10" fontId="45" fillId="0" borderId="16" xfId="0" applyNumberFormat="1" applyFont="1" applyBorder="1" applyAlignment="1">
      <alignment horizontal="center"/>
    </xf>
    <xf numFmtId="172" fontId="43" fillId="0" borderId="17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172" fontId="43" fillId="0" borderId="19" xfId="0" applyNumberFormat="1" applyFont="1" applyBorder="1" applyAlignment="1">
      <alignment horizontal="center"/>
    </xf>
    <xf numFmtId="172" fontId="43" fillId="0" borderId="20" xfId="0" applyNumberFormat="1" applyFont="1" applyBorder="1" applyAlignment="1">
      <alignment horizontal="center"/>
    </xf>
    <xf numFmtId="172" fontId="43" fillId="0" borderId="21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10" fontId="45" fillId="0" borderId="23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172" fontId="43" fillId="0" borderId="24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12" xfId="0" applyFont="1" applyBorder="1" applyAlignment="1">
      <alignment horizontal="centerContinuous"/>
    </xf>
    <xf numFmtId="10" fontId="45" fillId="0" borderId="18" xfId="0" applyNumberFormat="1" applyFont="1" applyBorder="1" applyAlignment="1">
      <alignment horizontal="center"/>
    </xf>
    <xf numFmtId="10" fontId="45" fillId="0" borderId="22" xfId="0" applyNumberFormat="1" applyFont="1" applyBorder="1" applyAlignment="1">
      <alignment horizontal="center"/>
    </xf>
    <xf numFmtId="10" fontId="45" fillId="0" borderId="15" xfId="0" applyNumberFormat="1" applyFont="1" applyBorder="1" applyAlignment="1">
      <alignment horizontal="center"/>
    </xf>
    <xf numFmtId="0" fontId="43" fillId="33" borderId="28" xfId="0" applyFont="1" applyFill="1" applyBorder="1" applyAlignment="1">
      <alignment horizontal="centerContinuous"/>
    </xf>
    <xf numFmtId="0" fontId="42" fillId="33" borderId="0" xfId="0" applyFont="1" applyFill="1" applyAlignment="1">
      <alignment/>
    </xf>
    <xf numFmtId="10" fontId="46" fillId="0" borderId="16" xfId="0" applyNumberFormat="1" applyFont="1" applyBorder="1" applyAlignment="1">
      <alignment horizontal="center"/>
    </xf>
    <xf numFmtId="10" fontId="46" fillId="0" borderId="23" xfId="0" applyNumberFormat="1" applyFont="1" applyBorder="1" applyAlignment="1">
      <alignment horizontal="center"/>
    </xf>
    <xf numFmtId="10" fontId="46" fillId="0" borderId="13" xfId="0" applyNumberFormat="1" applyFont="1" applyBorder="1" applyAlignment="1">
      <alignment horizontal="center"/>
    </xf>
    <xf numFmtId="172" fontId="43" fillId="10" borderId="19" xfId="0" applyNumberFormat="1" applyFont="1" applyFill="1" applyBorder="1" applyAlignment="1">
      <alignment horizontal="center"/>
    </xf>
    <xf numFmtId="172" fontId="43" fillId="10" borderId="24" xfId="0" applyNumberFormat="1" applyFont="1" applyFill="1" applyBorder="1" applyAlignment="1">
      <alignment horizontal="center"/>
    </xf>
    <xf numFmtId="172" fontId="43" fillId="10" borderId="20" xfId="0" applyNumberFormat="1" applyFont="1" applyFill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3" fillId="0" borderId="28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13" xfId="0" applyFont="1" applyBorder="1" applyAlignment="1">
      <alignment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10" fontId="46" fillId="33" borderId="0" xfId="0" applyNumberFormat="1" applyFont="1" applyFill="1" applyAlignment="1">
      <alignment horizontal="center"/>
    </xf>
    <xf numFmtId="0" fontId="42" fillId="33" borderId="23" xfId="0" applyFont="1" applyFill="1" applyBorder="1" applyAlignment="1">
      <alignment/>
    </xf>
    <xf numFmtId="10" fontId="45" fillId="33" borderId="22" xfId="0" applyNumberFormat="1" applyFont="1" applyFill="1" applyBorder="1" applyAlignment="1">
      <alignment horizontal="center"/>
    </xf>
    <xf numFmtId="10" fontId="46" fillId="33" borderId="23" xfId="0" applyNumberFormat="1" applyFont="1" applyFill="1" applyBorder="1" applyAlignment="1">
      <alignment horizont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2" fillId="33" borderId="38" xfId="0" applyFont="1" applyFill="1" applyBorder="1" applyAlignment="1">
      <alignment/>
    </xf>
    <xf numFmtId="0" fontId="42" fillId="33" borderId="39" xfId="0" applyFont="1" applyFill="1" applyBorder="1" applyAlignment="1">
      <alignment horizontal="center"/>
    </xf>
    <xf numFmtId="10" fontId="45" fillId="33" borderId="40" xfId="0" applyNumberFormat="1" applyFont="1" applyFill="1" applyBorder="1" applyAlignment="1">
      <alignment horizontal="center"/>
    </xf>
    <xf numFmtId="172" fontId="43" fillId="0" borderId="39" xfId="0" applyNumberFormat="1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10" fontId="45" fillId="0" borderId="38" xfId="0" applyNumberFormat="1" applyFont="1" applyBorder="1" applyAlignment="1">
      <alignment horizontal="center"/>
    </xf>
    <xf numFmtId="172" fontId="43" fillId="0" borderId="41" xfId="0" applyNumberFormat="1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172" fontId="43" fillId="10" borderId="39" xfId="0" applyNumberFormat="1" applyFont="1" applyFill="1" applyBorder="1" applyAlignment="1">
      <alignment horizontal="center"/>
    </xf>
    <xf numFmtId="10" fontId="45" fillId="33" borderId="18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Continuous"/>
    </xf>
    <xf numFmtId="0" fontId="42" fillId="0" borderId="18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0" borderId="42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23" xfId="0" applyFont="1" applyBorder="1" applyAlignment="1">
      <alignment/>
    </xf>
    <xf numFmtId="0" fontId="43" fillId="33" borderId="23" xfId="0" applyFont="1" applyFill="1" applyBorder="1" applyAlignment="1">
      <alignment/>
    </xf>
    <xf numFmtId="0" fontId="43" fillId="0" borderId="43" xfId="0" applyFont="1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3" xfId="0" applyFont="1" applyBorder="1" applyAlignment="1">
      <alignment/>
    </xf>
    <xf numFmtId="0" fontId="42" fillId="33" borderId="13" xfId="0" applyFont="1" applyFill="1" applyBorder="1" applyAlignment="1">
      <alignment/>
    </xf>
    <xf numFmtId="10" fontId="45" fillId="33" borderId="15" xfId="0" applyNumberFormat="1" applyFont="1" applyFill="1" applyBorder="1" applyAlignment="1">
      <alignment horizontal="center"/>
    </xf>
    <xf numFmtId="10" fontId="46" fillId="33" borderId="13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3" fillId="0" borderId="11" xfId="0" applyFont="1" applyBorder="1" applyAlignment="1">
      <alignment horizontal="centerContinuous"/>
    </xf>
    <xf numFmtId="0" fontId="43" fillId="0" borderId="4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43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44" xfId="0" applyFont="1" applyFill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34" xfId="0" applyFont="1" applyBorder="1" applyAlignment="1">
      <alignment/>
    </xf>
    <xf numFmtId="0" fontId="42" fillId="33" borderId="23" xfId="0" applyFont="1" applyFill="1" applyBorder="1" applyAlignment="1">
      <alignment/>
    </xf>
    <xf numFmtId="10" fontId="22" fillId="34" borderId="33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10" fontId="46" fillId="33" borderId="38" xfId="0" applyNumberFormat="1" applyFont="1" applyFill="1" applyBorder="1" applyAlignment="1">
      <alignment horizontal="center"/>
    </xf>
    <xf numFmtId="10" fontId="45" fillId="0" borderId="45" xfId="0" applyNumberFormat="1" applyFont="1" applyBorder="1" applyAlignment="1">
      <alignment horizontal="center"/>
    </xf>
    <xf numFmtId="10" fontId="45" fillId="0" borderId="46" xfId="0" applyNumberFormat="1" applyFont="1" applyBorder="1" applyAlignment="1">
      <alignment horizontal="center"/>
    </xf>
    <xf numFmtId="0" fontId="42" fillId="0" borderId="23" xfId="0" applyFont="1" applyBorder="1" applyAlignment="1">
      <alignment/>
    </xf>
    <xf numFmtId="0" fontId="43" fillId="0" borderId="34" xfId="0" applyFont="1" applyBorder="1" applyAlignment="1">
      <alignment/>
    </xf>
    <xf numFmtId="0" fontId="43" fillId="33" borderId="22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10" fontId="47" fillId="33" borderId="33" xfId="0" applyNumberFormat="1" applyFont="1" applyFill="1" applyBorder="1" applyAlignment="1">
      <alignment horizontal="center"/>
    </xf>
    <xf numFmtId="10" fontId="47" fillId="33" borderId="16" xfId="0" applyNumberFormat="1" applyFont="1" applyFill="1" applyBorder="1" applyAlignment="1">
      <alignment horizontal="center"/>
    </xf>
    <xf numFmtId="10" fontId="47" fillId="33" borderId="23" xfId="0" applyNumberFormat="1" applyFont="1" applyFill="1" applyBorder="1" applyAlignment="1">
      <alignment horizontal="center"/>
    </xf>
    <xf numFmtId="10" fontId="47" fillId="33" borderId="13" xfId="0" applyNumberFormat="1" applyFont="1" applyFill="1" applyBorder="1" applyAlignment="1">
      <alignment horizontal="center"/>
    </xf>
    <xf numFmtId="10" fontId="47" fillId="33" borderId="38" xfId="0" applyNumberFormat="1" applyFont="1" applyFill="1" applyBorder="1" applyAlignment="1">
      <alignment horizontal="center"/>
    </xf>
    <xf numFmtId="0" fontId="42" fillId="0" borderId="42" xfId="0" applyFont="1" applyBorder="1" applyAlignment="1">
      <alignment/>
    </xf>
    <xf numFmtId="0" fontId="42" fillId="0" borderId="47" xfId="0" applyFont="1" applyBorder="1" applyAlignment="1">
      <alignment/>
    </xf>
    <xf numFmtId="0" fontId="43" fillId="0" borderId="47" xfId="0" applyFont="1" applyBorder="1" applyAlignment="1">
      <alignment/>
    </xf>
    <xf numFmtId="10" fontId="45" fillId="0" borderId="48" xfId="0" applyNumberFormat="1" applyFont="1" applyBorder="1" applyAlignment="1">
      <alignment horizontal="center"/>
    </xf>
    <xf numFmtId="9" fontId="43" fillId="34" borderId="18" xfId="0" applyNumberFormat="1" applyFont="1" applyFill="1" applyBorder="1" applyAlignment="1">
      <alignment horizontal="center"/>
    </xf>
    <xf numFmtId="9" fontId="43" fillId="34" borderId="22" xfId="0" applyNumberFormat="1" applyFont="1" applyFill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9" fontId="43" fillId="34" borderId="15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view="pageLayout" workbookViewId="0" topLeftCell="B1">
      <selection activeCell="F1" sqref="F1"/>
    </sheetView>
  </sheetViews>
  <sheetFormatPr defaultColWidth="9.140625" defaultRowHeight="15"/>
  <cols>
    <col min="1" max="1" width="6.8515625" style="2" bestFit="1" customWidth="1"/>
    <col min="2" max="2" width="10.00390625" style="3" bestFit="1" customWidth="1"/>
    <col min="3" max="3" width="8.8515625" style="1" bestFit="1" customWidth="1"/>
    <col min="4" max="4" width="23.421875" style="1" customWidth="1"/>
    <col min="5" max="5" width="3.28125" style="97" customWidth="1"/>
    <col min="6" max="6" width="9.28125" style="97" bestFit="1" customWidth="1"/>
    <col min="7" max="7" width="8.421875" style="57" customWidth="1"/>
    <col min="8" max="8" width="3.8515625" style="30" customWidth="1"/>
    <col min="9" max="9" width="7.28125" style="5" bestFit="1" customWidth="1"/>
    <col min="10" max="10" width="7.140625" style="6" bestFit="1" customWidth="1"/>
    <col min="11" max="11" width="6.140625" style="7" customWidth="1"/>
    <col min="12" max="12" width="2.7109375" style="4" bestFit="1" customWidth="1"/>
    <col min="13" max="13" width="7.00390625" style="8" customWidth="1"/>
    <col min="14" max="14" width="6.140625" style="7" customWidth="1"/>
    <col min="15" max="15" width="1.8515625" style="4" customWidth="1"/>
    <col min="16" max="16" width="7.00390625" style="8" customWidth="1"/>
    <col min="17" max="17" width="8.140625" style="7" bestFit="1" customWidth="1"/>
    <col min="18" max="18" width="2.7109375" style="97" bestFit="1" customWidth="1"/>
    <col min="19" max="19" width="7.00390625" style="8" customWidth="1"/>
    <col min="20" max="20" width="6.140625" style="7" customWidth="1"/>
    <col min="21" max="21" width="2.7109375" style="97" customWidth="1"/>
    <col min="22" max="22" width="7.00390625" style="8" customWidth="1"/>
    <col min="23" max="23" width="6.140625" style="7" customWidth="1"/>
    <col min="24" max="24" width="2.7109375" style="4" customWidth="1"/>
    <col min="25" max="25" width="7.00390625" style="8" customWidth="1"/>
    <col min="26" max="26" width="6.140625" style="7" customWidth="1"/>
    <col min="27" max="27" width="2.7109375" style="4" customWidth="1"/>
    <col min="28" max="28" width="7.00390625" style="8" customWidth="1"/>
    <col min="29" max="29" width="6.140625" style="38" customWidth="1"/>
    <col min="30" max="30" width="2.7109375" style="78" customWidth="1"/>
    <col min="31" max="31" width="7.00390625" style="3" customWidth="1"/>
    <col min="32" max="16384" width="9.140625" style="1" customWidth="1"/>
  </cols>
  <sheetData>
    <row r="1" spans="1:31" s="3" customFormat="1" ht="24.75" thickBot="1">
      <c r="A1" s="47" t="s">
        <v>0</v>
      </c>
      <c r="B1" s="48" t="s">
        <v>1</v>
      </c>
      <c r="C1" s="49" t="s">
        <v>2</v>
      </c>
      <c r="D1" s="50" t="s">
        <v>3</v>
      </c>
      <c r="E1" s="98" t="s">
        <v>4</v>
      </c>
      <c r="F1" s="135" t="s">
        <v>116</v>
      </c>
      <c r="G1" s="116" t="s">
        <v>5</v>
      </c>
      <c r="H1" s="28" t="s">
        <v>6</v>
      </c>
      <c r="I1" s="9" t="s">
        <v>104</v>
      </c>
      <c r="J1" s="105" t="s">
        <v>114</v>
      </c>
      <c r="K1" s="10" t="s">
        <v>105</v>
      </c>
      <c r="L1" s="11"/>
      <c r="M1" s="12"/>
      <c r="N1" s="10" t="s">
        <v>106</v>
      </c>
      <c r="O1" s="11"/>
      <c r="P1" s="12"/>
      <c r="Q1" s="10" t="s">
        <v>107</v>
      </c>
      <c r="R1" s="95"/>
      <c r="S1" s="12"/>
      <c r="T1" s="10" t="s">
        <v>108</v>
      </c>
      <c r="U1" s="95"/>
      <c r="V1" s="12"/>
      <c r="W1" s="10" t="s">
        <v>109</v>
      </c>
      <c r="X1" s="11"/>
      <c r="Y1" s="12"/>
      <c r="Z1" s="10" t="s">
        <v>110</v>
      </c>
      <c r="AA1" s="11"/>
      <c r="AB1" s="12"/>
      <c r="AC1" s="37" t="s">
        <v>7</v>
      </c>
      <c r="AD1" s="73"/>
      <c r="AE1" s="33"/>
    </row>
    <row r="2" spans="1:31" ht="12">
      <c r="A2" s="83" t="s">
        <v>18</v>
      </c>
      <c r="B2" s="83" t="s">
        <v>44</v>
      </c>
      <c r="C2" s="123" t="s">
        <v>45</v>
      </c>
      <c r="D2" s="85" t="s">
        <v>46</v>
      </c>
      <c r="E2" s="31">
        <v>1</v>
      </c>
      <c r="F2" s="125">
        <v>1</v>
      </c>
      <c r="G2" s="117">
        <f aca="true" t="shared" si="0" ref="G2:G8">+J2*90%+AE2*10%</f>
        <v>1.0537804433315956</v>
      </c>
      <c r="H2" s="55">
        <f>+SUM(IF(M2=0,0,1),IF(P2=0,0,1),IF(S2=0,0,1),IF(V2=0,0,1),IF(Y2=0,0,1),IF(AB2=0,0,1))</f>
        <v>6</v>
      </c>
      <c r="I2" s="34">
        <f>+(M2+P2+S2+V2+Y2+AB2)/H2</f>
        <v>1.176988985061105</v>
      </c>
      <c r="J2" s="39">
        <f>+(M2+S2+V2+AB2)/4</f>
        <v>1.0509084480577413</v>
      </c>
      <c r="K2" s="20">
        <v>0.02667824074074074</v>
      </c>
      <c r="L2" s="19">
        <v>2</v>
      </c>
      <c r="M2" s="16">
        <v>1.1869207003089595</v>
      </c>
      <c r="N2" s="17">
        <v>0.023564814814814813</v>
      </c>
      <c r="O2" s="19">
        <v>5</v>
      </c>
      <c r="P2" s="108">
        <v>1.4785766158315177</v>
      </c>
      <c r="Q2" s="17">
        <v>0.021006944444444446</v>
      </c>
      <c r="R2" s="79">
        <v>1</v>
      </c>
      <c r="S2" s="16">
        <v>1</v>
      </c>
      <c r="T2" s="17">
        <v>0.016898148148148148</v>
      </c>
      <c r="U2" s="79">
        <v>3</v>
      </c>
      <c r="V2" s="16">
        <v>1.0167130919220055</v>
      </c>
      <c r="W2" s="17">
        <v>0.034652777777777775</v>
      </c>
      <c r="X2" s="18">
        <v>4</v>
      </c>
      <c r="Y2" s="108">
        <v>1.3797235023041474</v>
      </c>
      <c r="Z2" s="17">
        <v>0.04232638888888889</v>
      </c>
      <c r="AA2" s="18">
        <v>1</v>
      </c>
      <c r="AB2" s="16">
        <v>1</v>
      </c>
      <c r="AC2" s="42">
        <v>0.018831018518518518</v>
      </c>
      <c r="AD2" s="74">
        <v>4</v>
      </c>
      <c r="AE2" s="16">
        <v>1.079628400796284</v>
      </c>
    </row>
    <row r="3" spans="1:31" ht="12">
      <c r="A3" s="84" t="s">
        <v>18</v>
      </c>
      <c r="B3" s="84" t="s">
        <v>41</v>
      </c>
      <c r="C3" s="111" t="s">
        <v>42</v>
      </c>
      <c r="D3" s="86" t="s">
        <v>43</v>
      </c>
      <c r="E3" s="32">
        <v>2</v>
      </c>
      <c r="F3" s="80" t="s">
        <v>115</v>
      </c>
      <c r="G3" s="118">
        <f t="shared" si="0"/>
        <v>1.064841147945694</v>
      </c>
      <c r="H3" s="29">
        <f>+SUM(IF(M3=0,0,1),IF(P3=0,0,1),IF(S3=0,0,1),IF(V3=0,0,1),IF(Y3=0,0,1),IF(AB3=0,0,1))</f>
        <v>6</v>
      </c>
      <c r="I3" s="35">
        <f>+(M3+P3+S3+V3+Y3+AB3)/H3</f>
        <v>1.188036007098227</v>
      </c>
      <c r="J3" s="40">
        <f>+(P3+V3+Y3+AB3)/4</f>
        <v>1.0670320798895236</v>
      </c>
      <c r="K3" s="26">
        <v>0.028483796296296295</v>
      </c>
      <c r="L3" s="23">
        <v>3</v>
      </c>
      <c r="M3" s="109">
        <v>1.2672502574665292</v>
      </c>
      <c r="N3" s="22">
        <v>0.0159375</v>
      </c>
      <c r="O3" s="23">
        <v>1</v>
      </c>
      <c r="P3" s="24">
        <v>1</v>
      </c>
      <c r="Q3" s="22">
        <v>0.03346064814814815</v>
      </c>
      <c r="R3" s="80">
        <v>8</v>
      </c>
      <c r="S3" s="109">
        <v>1.5928374655647382</v>
      </c>
      <c r="T3" s="22">
        <v>0.018368055555555554</v>
      </c>
      <c r="U3" s="80">
        <v>4</v>
      </c>
      <c r="V3" s="24">
        <v>1.1051532033426181</v>
      </c>
      <c r="W3" s="22">
        <v>0.02511574074074074</v>
      </c>
      <c r="X3" s="25">
        <v>1</v>
      </c>
      <c r="Y3" s="24">
        <v>1</v>
      </c>
      <c r="Z3" s="22">
        <v>0.04922453703703703</v>
      </c>
      <c r="AA3" s="25">
        <v>3</v>
      </c>
      <c r="AB3" s="24">
        <v>1.162975116215477</v>
      </c>
      <c r="AC3" s="43">
        <v>0.018229166666666668</v>
      </c>
      <c r="AD3" s="80">
        <v>3</v>
      </c>
      <c r="AE3" s="24">
        <v>1.0451227604512277</v>
      </c>
    </row>
    <row r="4" spans="1:31" ht="12">
      <c r="A4" s="84" t="s">
        <v>18</v>
      </c>
      <c r="B4" s="84" t="s">
        <v>28</v>
      </c>
      <c r="C4" s="111" t="s">
        <v>47</v>
      </c>
      <c r="D4" s="86" t="s">
        <v>27</v>
      </c>
      <c r="E4" s="32">
        <v>3</v>
      </c>
      <c r="F4" s="126">
        <v>1</v>
      </c>
      <c r="G4" s="118">
        <f t="shared" si="0"/>
        <v>1.0820323054344374</v>
      </c>
      <c r="H4" s="29">
        <f aca="true" t="shared" si="1" ref="H4:H10">+SUM(IF(M4=0,0,1),IF(P4=0,0,1),IF(S4=0,0,1),IF(V4=0,0,1),IF(Y4=0,0,1),IF(AB4=0,0,1))</f>
        <v>6</v>
      </c>
      <c r="I4" s="35">
        <f aca="true" t="shared" si="2" ref="I4:I13">+(M4+P4+S4+V4+Y4+AB4)/H4</f>
        <v>1.1571051826167962</v>
      </c>
      <c r="J4" s="40">
        <f>+(M4+S4+Y4+AB4)/4</f>
        <v>1.0792764759195586</v>
      </c>
      <c r="K4" s="26">
        <v>0.022476851851851855</v>
      </c>
      <c r="L4" s="23">
        <v>1</v>
      </c>
      <c r="M4" s="24">
        <v>1</v>
      </c>
      <c r="N4" s="22">
        <v>0.019247685185185184</v>
      </c>
      <c r="O4" s="23">
        <v>2</v>
      </c>
      <c r="P4" s="109">
        <v>1.2076978939724037</v>
      </c>
      <c r="Q4" s="22">
        <v>0.022743055555555555</v>
      </c>
      <c r="R4" s="80">
        <v>2</v>
      </c>
      <c r="S4" s="24">
        <v>1.0826446280991735</v>
      </c>
      <c r="T4" s="22">
        <v>0.023564814814814813</v>
      </c>
      <c r="U4" s="80">
        <v>7</v>
      </c>
      <c r="V4" s="109">
        <v>1.417827298050139</v>
      </c>
      <c r="W4" s="22">
        <v>0.028078703703703703</v>
      </c>
      <c r="X4" s="25">
        <v>2</v>
      </c>
      <c r="Y4" s="24">
        <v>1.1179723502304146</v>
      </c>
      <c r="Z4" s="22">
        <v>0.04725694444444445</v>
      </c>
      <c r="AA4" s="25">
        <v>2</v>
      </c>
      <c r="AB4" s="24">
        <v>1.1164889253486465</v>
      </c>
      <c r="AC4" s="43">
        <v>0.019305555555555555</v>
      </c>
      <c r="AD4" s="75">
        <v>5</v>
      </c>
      <c r="AE4" s="24">
        <v>1.1068347710683477</v>
      </c>
    </row>
    <row r="5" spans="1:31" ht="12">
      <c r="A5" s="84" t="s">
        <v>18</v>
      </c>
      <c r="B5" s="84" t="s">
        <v>37</v>
      </c>
      <c r="C5" s="111" t="s">
        <v>25</v>
      </c>
      <c r="D5" s="52" t="s">
        <v>38</v>
      </c>
      <c r="E5" s="32">
        <v>4</v>
      </c>
      <c r="F5" s="126">
        <v>0.5</v>
      </c>
      <c r="G5" s="118">
        <f t="shared" si="0"/>
        <v>1.2199567524975168</v>
      </c>
      <c r="H5" s="29">
        <f>+SUM(IF(M5=0,0,1),IF(P5=0,0,1),IF(S5=0,0,1),IF(V5=0,0,1),IF(Y5=0,0,1),IF(AB5=0,0,1))</f>
        <v>6</v>
      </c>
      <c r="I5" s="35">
        <f>+(M5+P5+S5+V5+Y5+AB5)/H5</f>
        <v>1.3167405630472488</v>
      </c>
      <c r="J5" s="40">
        <f>+(M5+V5+Y5+AB5)/4</f>
        <v>1.2443963916639074</v>
      </c>
      <c r="K5" s="26">
        <v>0.030300925925925926</v>
      </c>
      <c r="L5" s="23">
        <v>4</v>
      </c>
      <c r="M5" s="24">
        <v>1.348094747682801</v>
      </c>
      <c r="N5" s="22">
        <v>0.022777777777777775</v>
      </c>
      <c r="O5" s="23">
        <v>4</v>
      </c>
      <c r="P5" s="109">
        <v>1.429193899782135</v>
      </c>
      <c r="Q5" s="22">
        <v>0.03137731481481481</v>
      </c>
      <c r="R5" s="80">
        <v>6</v>
      </c>
      <c r="S5" s="109">
        <v>1.4936639118457296</v>
      </c>
      <c r="T5" s="22">
        <v>0.019953703703703706</v>
      </c>
      <c r="U5" s="80">
        <v>5</v>
      </c>
      <c r="V5" s="24">
        <v>1.200557103064067</v>
      </c>
      <c r="W5" s="22">
        <v>0.03130787037037037</v>
      </c>
      <c r="X5" s="23">
        <v>3</v>
      </c>
      <c r="Y5" s="24">
        <v>1.2465437788018432</v>
      </c>
      <c r="Z5" s="22">
        <v>0.05004629629629629</v>
      </c>
      <c r="AA5" s="23">
        <v>4</v>
      </c>
      <c r="AB5" s="24">
        <v>1.182389937106918</v>
      </c>
      <c r="AC5" s="43">
        <v>0.01744212962962963</v>
      </c>
      <c r="AD5" s="80">
        <v>1</v>
      </c>
      <c r="AE5" s="24">
        <v>1</v>
      </c>
    </row>
    <row r="6" spans="1:31" ht="12">
      <c r="A6" s="84" t="s">
        <v>18</v>
      </c>
      <c r="B6" s="84" t="s">
        <v>53</v>
      </c>
      <c r="C6" s="111" t="s">
        <v>45</v>
      </c>
      <c r="D6" s="58" t="s">
        <v>54</v>
      </c>
      <c r="E6" s="82">
        <v>5</v>
      </c>
      <c r="F6" s="126">
        <v>0</v>
      </c>
      <c r="G6" s="118">
        <f t="shared" si="0"/>
        <v>1.2509839810550383</v>
      </c>
      <c r="H6" s="29">
        <f t="shared" si="1"/>
        <v>5</v>
      </c>
      <c r="I6" s="59">
        <f t="shared" si="2"/>
        <v>1.3160080756453163</v>
      </c>
      <c r="J6" s="60">
        <f>+(M6+P6+V6+AB6)/4</f>
        <v>1.2583741498561842</v>
      </c>
      <c r="K6" s="26">
        <v>0.0337037037037037</v>
      </c>
      <c r="L6" s="23">
        <v>6</v>
      </c>
      <c r="M6" s="24">
        <v>1.4994850669412974</v>
      </c>
      <c r="N6" s="22">
        <v>0.01960648148148148</v>
      </c>
      <c r="O6" s="23">
        <v>3</v>
      </c>
      <c r="P6" s="24">
        <v>1.2302106027596225</v>
      </c>
      <c r="Q6" s="22"/>
      <c r="R6" s="80"/>
      <c r="S6" s="24"/>
      <c r="T6" s="22">
        <v>0.016620370370370372</v>
      </c>
      <c r="U6" s="80">
        <v>1</v>
      </c>
      <c r="V6" s="24">
        <v>1</v>
      </c>
      <c r="W6" s="22">
        <v>0.03884259259259259</v>
      </c>
      <c r="X6" s="25">
        <v>5</v>
      </c>
      <c r="Y6" s="109">
        <v>1.5465437788018432</v>
      </c>
      <c r="Z6" s="22">
        <v>0.05518518518518519</v>
      </c>
      <c r="AA6" s="25">
        <v>5</v>
      </c>
      <c r="AB6" s="24">
        <v>1.3038009297238173</v>
      </c>
      <c r="AC6" s="43">
        <v>0.02065972222222222</v>
      </c>
      <c r="AD6" s="75">
        <v>9</v>
      </c>
      <c r="AE6" s="24">
        <v>1.1844724618447244</v>
      </c>
    </row>
    <row r="7" spans="1:31" ht="12">
      <c r="A7" s="45" t="s">
        <v>18</v>
      </c>
      <c r="B7" s="45" t="s">
        <v>61</v>
      </c>
      <c r="C7" s="51" t="s">
        <v>28</v>
      </c>
      <c r="D7" s="58" t="s">
        <v>46</v>
      </c>
      <c r="E7" s="82">
        <v>6</v>
      </c>
      <c r="F7" s="112"/>
      <c r="G7" s="118">
        <f t="shared" si="0"/>
        <v>1.4207776352601207</v>
      </c>
      <c r="H7" s="29">
        <f>+SUM(IF(M7=0,0,1),IF(P7=0,0,1),IF(S7=0,0,1),IF(V7=0,0,1),IF(Y7=0,0,1),IF(AB7=0,0,1))</f>
        <v>6</v>
      </c>
      <c r="I7" s="59">
        <f>+(M7+P7+S7+V7+Y7+AB7)/H7</f>
        <v>1.5253506566661192</v>
      </c>
      <c r="J7" s="40">
        <f>+(S7+V7+Y7+AB7)/4</f>
        <v>1.4233664354029358</v>
      </c>
      <c r="K7" s="26">
        <v>0.037731481481481484</v>
      </c>
      <c r="L7" s="23">
        <v>8</v>
      </c>
      <c r="M7" s="109">
        <v>1.6786817713697217</v>
      </c>
      <c r="N7" s="22">
        <v>0.02836805555555556</v>
      </c>
      <c r="O7" s="23">
        <v>7</v>
      </c>
      <c r="P7" s="109">
        <v>1.7799564270152508</v>
      </c>
      <c r="Q7" s="22">
        <v>0.027754629629629633</v>
      </c>
      <c r="R7" s="80">
        <v>4</v>
      </c>
      <c r="S7" s="24">
        <v>1.3212121212121213</v>
      </c>
      <c r="T7" s="22">
        <v>0.021331018518518517</v>
      </c>
      <c r="U7" s="80">
        <v>6</v>
      </c>
      <c r="V7" s="24">
        <v>1.2834261838440109</v>
      </c>
      <c r="W7" s="22">
        <v>0.03913194444444445</v>
      </c>
      <c r="X7" s="25">
        <v>6</v>
      </c>
      <c r="Y7" s="24">
        <v>1.5580645161290325</v>
      </c>
      <c r="Z7" s="22">
        <v>0.06479166666666666</v>
      </c>
      <c r="AA7" s="25">
        <v>7</v>
      </c>
      <c r="AB7" s="24">
        <v>1.530762920426579</v>
      </c>
      <c r="AC7" s="43">
        <v>0.024375000000000004</v>
      </c>
      <c r="AD7" s="75">
        <v>15</v>
      </c>
      <c r="AE7" s="24">
        <v>1.3974784339747846</v>
      </c>
    </row>
    <row r="8" spans="1:31" ht="12">
      <c r="A8" s="45" t="s">
        <v>18</v>
      </c>
      <c r="B8" s="45" t="s">
        <v>55</v>
      </c>
      <c r="C8" s="51" t="s">
        <v>56</v>
      </c>
      <c r="D8" s="58" t="s">
        <v>38</v>
      </c>
      <c r="E8" s="82">
        <v>7</v>
      </c>
      <c r="F8" s="112"/>
      <c r="G8" s="118">
        <f t="shared" si="0"/>
        <v>1.4737025255945173</v>
      </c>
      <c r="H8" s="29">
        <f t="shared" si="1"/>
        <v>6</v>
      </c>
      <c r="I8" s="59">
        <f t="shared" si="2"/>
        <v>1.5594007698728587</v>
      </c>
      <c r="J8" s="40">
        <f>+(M8+P8+V8+AB8)/4</f>
        <v>1.5032586493186888</v>
      </c>
      <c r="K8" s="26">
        <v>0.03222222222222222</v>
      </c>
      <c r="L8" s="23">
        <v>5</v>
      </c>
      <c r="M8" s="24">
        <v>1.4335736354273942</v>
      </c>
      <c r="N8" s="22">
        <v>0.024675925925925924</v>
      </c>
      <c r="O8" s="23">
        <v>6</v>
      </c>
      <c r="P8" s="24">
        <v>1.5482933914306463</v>
      </c>
      <c r="Q8" s="22">
        <v>0.032789351851851854</v>
      </c>
      <c r="R8" s="80">
        <v>7</v>
      </c>
      <c r="S8" s="109">
        <v>1.5608815426997245</v>
      </c>
      <c r="T8" s="22">
        <v>0.02517361111111111</v>
      </c>
      <c r="U8" s="80">
        <v>10</v>
      </c>
      <c r="V8" s="24">
        <v>1.5146239554317547</v>
      </c>
      <c r="W8" s="22">
        <v>0.04476851851851852</v>
      </c>
      <c r="X8" s="25">
        <v>7</v>
      </c>
      <c r="Y8" s="109">
        <v>1.782488479262673</v>
      </c>
      <c r="Z8" s="22">
        <v>0.06418981481481481</v>
      </c>
      <c r="AA8" s="25">
        <v>6</v>
      </c>
      <c r="AB8" s="24">
        <v>1.51654361498496</v>
      </c>
      <c r="AC8" s="43">
        <v>0.021064814814814814</v>
      </c>
      <c r="AD8" s="75">
        <v>10</v>
      </c>
      <c r="AE8" s="24">
        <v>1.2076974120769741</v>
      </c>
    </row>
    <row r="9" spans="1:31" ht="12">
      <c r="A9" s="45" t="s">
        <v>18</v>
      </c>
      <c r="B9" s="45" t="s">
        <v>39</v>
      </c>
      <c r="C9" s="51" t="s">
        <v>40</v>
      </c>
      <c r="D9" s="52" t="s">
        <v>38</v>
      </c>
      <c r="E9" s="32"/>
      <c r="F9" s="80"/>
      <c r="G9" s="118"/>
      <c r="H9" s="29">
        <f>+SUM(IF(M9=0,0,1),IF(P9=0,0,1),IF(S9=0,0,1),IF(V9=0,0,1),IF(Y9=0,0,1),IF(AB9=0,0,1))</f>
        <v>3</v>
      </c>
      <c r="I9" s="35">
        <f>+(M9+P9+S9+V9+Y9+AB9)/H9</f>
        <v>1.9101424174884478</v>
      </c>
      <c r="J9" s="60"/>
      <c r="K9" s="26">
        <v>0.05462962962962963</v>
      </c>
      <c r="L9" s="23">
        <v>10</v>
      </c>
      <c r="M9" s="24">
        <v>2.43048403707518</v>
      </c>
      <c r="N9" s="22" t="s">
        <v>14</v>
      </c>
      <c r="O9" s="23"/>
      <c r="P9" s="24"/>
      <c r="Q9" s="22">
        <v>0.03476851851851852</v>
      </c>
      <c r="R9" s="80">
        <v>9</v>
      </c>
      <c r="S9" s="24">
        <v>1.6550964187327821</v>
      </c>
      <c r="T9" s="22">
        <v>0.027337962962962963</v>
      </c>
      <c r="U9" s="80">
        <v>12</v>
      </c>
      <c r="V9" s="24">
        <v>1.6448467966573814</v>
      </c>
      <c r="W9" s="22"/>
      <c r="X9" s="25"/>
      <c r="Y9" s="24"/>
      <c r="Z9" s="22"/>
      <c r="AA9" s="25"/>
      <c r="AB9" s="24"/>
      <c r="AC9" s="43">
        <v>0.018171296296296297</v>
      </c>
      <c r="AD9" s="80">
        <v>2</v>
      </c>
      <c r="AE9" s="24">
        <v>1.0418049104180491</v>
      </c>
    </row>
    <row r="10" spans="1:31" ht="12">
      <c r="A10" s="45" t="s">
        <v>18</v>
      </c>
      <c r="B10" s="45" t="s">
        <v>48</v>
      </c>
      <c r="C10" s="51" t="s">
        <v>36</v>
      </c>
      <c r="D10" s="52" t="s">
        <v>49</v>
      </c>
      <c r="E10" s="32"/>
      <c r="F10" s="80"/>
      <c r="G10" s="118"/>
      <c r="H10" s="29">
        <f t="shared" si="1"/>
        <v>3</v>
      </c>
      <c r="I10" s="35">
        <f t="shared" si="2"/>
        <v>2.3260522576466016</v>
      </c>
      <c r="J10" s="60"/>
      <c r="K10" s="26">
        <v>0.05109953703703704</v>
      </c>
      <c r="L10" s="23">
        <v>9</v>
      </c>
      <c r="M10" s="24">
        <v>2.2734294541709574</v>
      </c>
      <c r="N10" s="22" t="s">
        <v>14</v>
      </c>
      <c r="O10" s="23"/>
      <c r="P10" s="24"/>
      <c r="Q10" s="22">
        <v>0.06329861111111111</v>
      </c>
      <c r="R10" s="80">
        <v>15</v>
      </c>
      <c r="S10" s="24">
        <v>3.0132231404958674</v>
      </c>
      <c r="T10" s="22">
        <v>0.028113425925925927</v>
      </c>
      <c r="U10" s="80">
        <v>13</v>
      </c>
      <c r="V10" s="24">
        <v>1.6915041782729805</v>
      </c>
      <c r="W10" s="22"/>
      <c r="X10" s="25"/>
      <c r="Y10" s="24"/>
      <c r="Z10" s="22"/>
      <c r="AA10" s="25"/>
      <c r="AB10" s="24"/>
      <c r="AC10" s="43">
        <v>0.019351851851851853</v>
      </c>
      <c r="AD10" s="75">
        <v>6</v>
      </c>
      <c r="AE10" s="24">
        <v>1.1094890510948905</v>
      </c>
    </row>
    <row r="11" spans="1:31" ht="12">
      <c r="A11" s="45" t="s">
        <v>18</v>
      </c>
      <c r="B11" s="45" t="s">
        <v>52</v>
      </c>
      <c r="C11" s="51" t="s">
        <v>22</v>
      </c>
      <c r="D11" s="58" t="s">
        <v>43</v>
      </c>
      <c r="E11" s="82"/>
      <c r="F11" s="112"/>
      <c r="G11" s="118"/>
      <c r="H11" s="29">
        <f aca="true" t="shared" si="3" ref="H11:H49">+SUM(IF(M11=0,0,1),IF(P11=0,0,1),IF(S11=0,0,1),IF(V11=0,0,1),IF(Y11=0,0,1),IF(AB11=0,0,1))</f>
        <v>2</v>
      </c>
      <c r="I11" s="35">
        <f>+(M11+P11+S11+V11+Y11+AB11)/H11</f>
        <v>1.6636258124419685</v>
      </c>
      <c r="J11" s="60"/>
      <c r="K11" s="26"/>
      <c r="L11" s="23"/>
      <c r="M11" s="24"/>
      <c r="N11" s="22"/>
      <c r="O11" s="23"/>
      <c r="P11" s="24"/>
      <c r="Q11" s="22">
        <v>0.0266087962962963</v>
      </c>
      <c r="R11" s="80">
        <v>3</v>
      </c>
      <c r="S11" s="24">
        <v>1.2666666666666668</v>
      </c>
      <c r="T11" s="22">
        <v>0.03424768518518519</v>
      </c>
      <c r="U11" s="80">
        <v>15</v>
      </c>
      <c r="V11" s="24">
        <v>2.06058495821727</v>
      </c>
      <c r="W11" s="22"/>
      <c r="X11" s="25"/>
      <c r="Y11" s="24"/>
      <c r="Z11" s="22"/>
      <c r="AA11" s="25"/>
      <c r="AB11" s="24"/>
      <c r="AC11" s="43">
        <v>0.020405092592592593</v>
      </c>
      <c r="AD11" s="75">
        <v>8</v>
      </c>
      <c r="AE11" s="24">
        <v>1.1698739216987393</v>
      </c>
    </row>
    <row r="12" spans="1:31" ht="12">
      <c r="A12" s="45" t="s">
        <v>18</v>
      </c>
      <c r="B12" s="45" t="s">
        <v>58</v>
      </c>
      <c r="C12" s="51" t="s">
        <v>56</v>
      </c>
      <c r="D12" s="58" t="s">
        <v>10</v>
      </c>
      <c r="E12" s="82"/>
      <c r="F12" s="112"/>
      <c r="G12" s="118"/>
      <c r="H12" s="29">
        <f t="shared" si="3"/>
        <v>2</v>
      </c>
      <c r="I12" s="35">
        <f>+(M12+P12+S12+V12+Y12+AB12)/H12</f>
        <v>1.5263020173883683</v>
      </c>
      <c r="J12" s="60"/>
      <c r="K12" s="26"/>
      <c r="L12" s="23"/>
      <c r="M12" s="24"/>
      <c r="N12" s="22"/>
      <c r="O12" s="23"/>
      <c r="P12" s="24"/>
      <c r="Q12" s="22">
        <v>0.031064814814814816</v>
      </c>
      <c r="R12" s="80">
        <v>5</v>
      </c>
      <c r="S12" s="24">
        <v>1.4787878787878788</v>
      </c>
      <c r="T12" s="22">
        <v>0.026157407407407407</v>
      </c>
      <c r="U12" s="80">
        <v>11</v>
      </c>
      <c r="V12" s="24">
        <v>1.5738161559888577</v>
      </c>
      <c r="W12" s="22"/>
      <c r="X12" s="25"/>
      <c r="Y12" s="24"/>
      <c r="Z12" s="22"/>
      <c r="AA12" s="25"/>
      <c r="AB12" s="24"/>
      <c r="AC12" s="43">
        <v>0.021851851851851848</v>
      </c>
      <c r="AD12" s="75">
        <v>12</v>
      </c>
      <c r="AE12" s="24">
        <v>1.2528201725282015</v>
      </c>
    </row>
    <row r="13" spans="1:31" ht="12">
      <c r="A13" s="45" t="s">
        <v>18</v>
      </c>
      <c r="B13" s="45" t="s">
        <v>50</v>
      </c>
      <c r="C13" s="51" t="s">
        <v>51</v>
      </c>
      <c r="D13" s="52" t="s">
        <v>49</v>
      </c>
      <c r="E13" s="32"/>
      <c r="F13" s="80"/>
      <c r="G13" s="118"/>
      <c r="H13" s="29">
        <f t="shared" si="3"/>
        <v>2</v>
      </c>
      <c r="I13" s="35">
        <f t="shared" si="2"/>
        <v>2.0167330432714072</v>
      </c>
      <c r="J13" s="40"/>
      <c r="K13" s="26"/>
      <c r="L13" s="23"/>
      <c r="M13" s="24"/>
      <c r="N13" s="22"/>
      <c r="O13" s="23"/>
      <c r="P13" s="24"/>
      <c r="Q13" s="22">
        <v>0.03563657407407408</v>
      </c>
      <c r="R13" s="80">
        <v>10</v>
      </c>
      <c r="S13" s="24">
        <v>1.6964187327823692</v>
      </c>
      <c r="T13" s="22">
        <v>0.03884259259259259</v>
      </c>
      <c r="U13" s="80">
        <v>17</v>
      </c>
      <c r="V13" s="24">
        <v>2.337047353760445</v>
      </c>
      <c r="W13" s="22"/>
      <c r="X13" s="25"/>
      <c r="Y13" s="24"/>
      <c r="Z13" s="22"/>
      <c r="AA13" s="25"/>
      <c r="AB13" s="24"/>
      <c r="AC13" s="43">
        <v>0.01990740740740741</v>
      </c>
      <c r="AD13" s="75">
        <v>7</v>
      </c>
      <c r="AE13" s="24">
        <v>1.141340411413404</v>
      </c>
    </row>
    <row r="14" spans="1:31" ht="12">
      <c r="A14" s="45" t="s">
        <v>18</v>
      </c>
      <c r="B14" s="45" t="s">
        <v>51</v>
      </c>
      <c r="C14" s="51" t="s">
        <v>60</v>
      </c>
      <c r="D14" s="58" t="s">
        <v>43</v>
      </c>
      <c r="E14" s="82"/>
      <c r="F14" s="112"/>
      <c r="G14" s="118"/>
      <c r="H14" s="29">
        <f t="shared" si="3"/>
        <v>2</v>
      </c>
      <c r="I14" s="35">
        <f>+(M14+P14+S14+V14+Y14+AB14)/H14</f>
        <v>1.6569574575841985</v>
      </c>
      <c r="J14" s="60"/>
      <c r="K14" s="26"/>
      <c r="L14" s="23"/>
      <c r="M14" s="24"/>
      <c r="N14" s="22"/>
      <c r="O14" s="23"/>
      <c r="P14" s="24"/>
      <c r="Q14" s="22">
        <v>0.04125</v>
      </c>
      <c r="R14" s="80">
        <v>11</v>
      </c>
      <c r="S14" s="24">
        <v>1.9636363636363636</v>
      </c>
      <c r="T14" s="22">
        <v>0.02244212962962963</v>
      </c>
      <c r="U14" s="80">
        <v>7</v>
      </c>
      <c r="V14" s="24">
        <v>1.3502785515320335</v>
      </c>
      <c r="W14" s="22"/>
      <c r="X14" s="25"/>
      <c r="Y14" s="24"/>
      <c r="Z14" s="22"/>
      <c r="AA14" s="25"/>
      <c r="AB14" s="24"/>
      <c r="AC14" s="43">
        <v>0.02290509259259259</v>
      </c>
      <c r="AD14" s="75">
        <v>13</v>
      </c>
      <c r="AE14" s="24">
        <v>1.3132050431320503</v>
      </c>
    </row>
    <row r="15" spans="1:31" ht="12">
      <c r="A15" s="45" t="s">
        <v>18</v>
      </c>
      <c r="B15" s="45" t="s">
        <v>57</v>
      </c>
      <c r="C15" s="51" t="s">
        <v>42</v>
      </c>
      <c r="D15" s="58" t="s">
        <v>43</v>
      </c>
      <c r="E15" s="82"/>
      <c r="F15" s="112"/>
      <c r="G15" s="118"/>
      <c r="H15" s="29">
        <f t="shared" si="3"/>
        <v>0</v>
      </c>
      <c r="I15" s="59"/>
      <c r="J15" s="60"/>
      <c r="K15" s="26"/>
      <c r="L15" s="23"/>
      <c r="M15" s="24"/>
      <c r="N15" s="22"/>
      <c r="O15" s="23"/>
      <c r="P15" s="24"/>
      <c r="Q15" s="22"/>
      <c r="R15" s="80"/>
      <c r="S15" s="24"/>
      <c r="T15" s="22"/>
      <c r="U15" s="80"/>
      <c r="V15" s="24"/>
      <c r="W15" s="22"/>
      <c r="X15" s="25"/>
      <c r="Y15" s="24"/>
      <c r="Z15" s="22"/>
      <c r="AA15" s="25"/>
      <c r="AB15" s="24"/>
      <c r="AC15" s="43">
        <v>0.02172453703703704</v>
      </c>
      <c r="AD15" s="75">
        <v>11</v>
      </c>
      <c r="AE15" s="24">
        <v>1.245520902455209</v>
      </c>
    </row>
    <row r="16" spans="1:31" ht="12">
      <c r="A16" s="45" t="s">
        <v>18</v>
      </c>
      <c r="B16" s="45" t="s">
        <v>52</v>
      </c>
      <c r="C16" s="51" t="s">
        <v>59</v>
      </c>
      <c r="D16" s="58" t="s">
        <v>43</v>
      </c>
      <c r="E16" s="82"/>
      <c r="F16" s="112"/>
      <c r="G16" s="118"/>
      <c r="H16" s="29">
        <f t="shared" si="3"/>
        <v>0</v>
      </c>
      <c r="I16" s="59"/>
      <c r="J16" s="60"/>
      <c r="K16" s="26"/>
      <c r="L16" s="23"/>
      <c r="M16" s="24"/>
      <c r="N16" s="22"/>
      <c r="O16" s="23"/>
      <c r="P16" s="24"/>
      <c r="Q16" s="22"/>
      <c r="R16" s="80"/>
      <c r="S16" s="24"/>
      <c r="T16" s="22"/>
      <c r="U16" s="80"/>
      <c r="V16" s="24"/>
      <c r="W16" s="22"/>
      <c r="X16" s="25"/>
      <c r="Y16" s="24"/>
      <c r="Z16" s="22"/>
      <c r="AA16" s="25"/>
      <c r="AB16" s="24"/>
      <c r="AC16" s="43">
        <v>0.02290509259259259</v>
      </c>
      <c r="AD16" s="75">
        <v>13</v>
      </c>
      <c r="AE16" s="24">
        <v>1.3132050431320503</v>
      </c>
    </row>
    <row r="17" spans="1:31" ht="12">
      <c r="A17" s="45" t="s">
        <v>18</v>
      </c>
      <c r="B17" s="45" t="s">
        <v>112</v>
      </c>
      <c r="C17" s="51" t="s">
        <v>113</v>
      </c>
      <c r="D17" s="58" t="s">
        <v>15</v>
      </c>
      <c r="E17" s="82"/>
      <c r="F17" s="112"/>
      <c r="G17" s="118"/>
      <c r="H17" s="29">
        <f>+SUM(IF(M17=0,0,1),IF(P17=0,0,1),IF(S17=0,0,1),IF(V17=0,0,1),IF(Y17=0,0,1),IF(AB17=0,0,1))</f>
        <v>1</v>
      </c>
      <c r="I17" s="59"/>
      <c r="J17" s="60"/>
      <c r="K17" s="26"/>
      <c r="L17" s="23"/>
      <c r="M17" s="24"/>
      <c r="N17" s="22"/>
      <c r="O17" s="23"/>
      <c r="P17" s="24"/>
      <c r="Q17" s="22"/>
      <c r="R17" s="80"/>
      <c r="S17" s="24"/>
      <c r="T17" s="22">
        <v>0.01664351851851852</v>
      </c>
      <c r="U17" s="80">
        <v>2</v>
      </c>
      <c r="V17" s="24">
        <v>1.001392757660167</v>
      </c>
      <c r="W17" s="22"/>
      <c r="X17" s="25"/>
      <c r="Y17" s="24"/>
      <c r="Z17" s="22"/>
      <c r="AA17" s="25"/>
      <c r="AB17" s="24"/>
      <c r="AC17" s="43"/>
      <c r="AD17" s="75"/>
      <c r="AE17" s="24"/>
    </row>
    <row r="18" spans="1:31" ht="12.75" thickBot="1">
      <c r="A18" s="46" t="s">
        <v>18</v>
      </c>
      <c r="B18" s="46" t="s">
        <v>48</v>
      </c>
      <c r="C18" s="53" t="s">
        <v>62</v>
      </c>
      <c r="D18" s="91" t="s">
        <v>49</v>
      </c>
      <c r="E18" s="99"/>
      <c r="F18" s="113"/>
      <c r="G18" s="119"/>
      <c r="H18" s="56">
        <f t="shared" si="3"/>
        <v>0</v>
      </c>
      <c r="I18" s="92"/>
      <c r="J18" s="93"/>
      <c r="K18" s="21"/>
      <c r="L18" s="27"/>
      <c r="M18" s="13"/>
      <c r="N18" s="14"/>
      <c r="O18" s="27"/>
      <c r="P18" s="13"/>
      <c r="Q18" s="14"/>
      <c r="R18" s="81"/>
      <c r="S18" s="13"/>
      <c r="T18" s="14"/>
      <c r="U18" s="81"/>
      <c r="V18" s="13"/>
      <c r="W18" s="14"/>
      <c r="X18" s="15"/>
      <c r="Y18" s="13"/>
      <c r="Z18" s="14"/>
      <c r="AA18" s="15"/>
      <c r="AB18" s="13"/>
      <c r="AC18" s="44">
        <v>0.024583333333333332</v>
      </c>
      <c r="AD18" s="77">
        <v>16</v>
      </c>
      <c r="AE18" s="13">
        <v>1.4094226940942267</v>
      </c>
    </row>
    <row r="19" spans="1:31" ht="12">
      <c r="A19" s="132" t="s">
        <v>26</v>
      </c>
      <c r="B19" s="83" t="s">
        <v>64</v>
      </c>
      <c r="C19" s="123" t="s">
        <v>35</v>
      </c>
      <c r="D19" s="94" t="s">
        <v>10</v>
      </c>
      <c r="E19" s="100">
        <v>1</v>
      </c>
      <c r="F19" s="125">
        <v>1</v>
      </c>
      <c r="G19" s="117">
        <f aca="true" t="shared" si="4" ref="G19:G27">+J19*90%+AE19*10%</f>
        <v>1.0179365011466053</v>
      </c>
      <c r="H19" s="55">
        <f aca="true" t="shared" si="5" ref="H19:H25">+SUM(IF(M19=0,0,1),IF(P19=0,0,1),IF(S19=0,0,1),IF(V19=0,0,1),IF(Y19=0,0,1),IF(AB19=0,0,1))</f>
        <v>6</v>
      </c>
      <c r="I19" s="72">
        <f aca="true" t="shared" si="6" ref="I19:I29">+(M19+P19+S19+V19+Y19+AB19)/H19</f>
        <v>1.091713331887161</v>
      </c>
      <c r="J19" s="39">
        <f>+(M19+V19+Y19+AB19)/4</f>
        <v>1.0124667591512861</v>
      </c>
      <c r="K19" s="20">
        <v>0.03869212962962963</v>
      </c>
      <c r="L19" s="19">
        <v>1</v>
      </c>
      <c r="M19" s="16">
        <v>1</v>
      </c>
      <c r="N19" s="17">
        <v>0.027615740740740743</v>
      </c>
      <c r="O19" s="19">
        <v>4</v>
      </c>
      <c r="P19" s="108">
        <v>1.275253874933191</v>
      </c>
      <c r="Q19" s="17">
        <v>0.02896990740740741</v>
      </c>
      <c r="R19" s="79">
        <v>5</v>
      </c>
      <c r="S19" s="108">
        <v>1.2251590797846306</v>
      </c>
      <c r="T19" s="17">
        <v>0.02318287037037037</v>
      </c>
      <c r="U19" s="79">
        <v>3</v>
      </c>
      <c r="V19" s="16">
        <v>1.0470465237846314</v>
      </c>
      <c r="W19" s="17">
        <v>0.026377314814814815</v>
      </c>
      <c r="X19" s="18">
        <v>1</v>
      </c>
      <c r="Y19" s="16">
        <v>1</v>
      </c>
      <c r="Z19" s="17">
        <v>0.045266203703703704</v>
      </c>
      <c r="AA19" s="18">
        <v>3</v>
      </c>
      <c r="AB19" s="16">
        <v>1.0028205128205128</v>
      </c>
      <c r="AC19" s="42">
        <v>0.023171296296296297</v>
      </c>
      <c r="AD19" s="79">
        <v>2</v>
      </c>
      <c r="AE19" s="16">
        <v>1.0671641791044777</v>
      </c>
    </row>
    <row r="20" spans="1:31" ht="12">
      <c r="A20" s="133" t="s">
        <v>26</v>
      </c>
      <c r="B20" s="84" t="s">
        <v>76</v>
      </c>
      <c r="C20" s="111" t="s">
        <v>21</v>
      </c>
      <c r="D20" s="87" t="s">
        <v>49</v>
      </c>
      <c r="E20" s="82">
        <v>2</v>
      </c>
      <c r="F20" s="126">
        <v>1</v>
      </c>
      <c r="G20" s="118">
        <f t="shared" si="4"/>
        <v>1.0464878553693135</v>
      </c>
      <c r="H20" s="29">
        <f t="shared" si="5"/>
        <v>6</v>
      </c>
      <c r="I20" s="59">
        <f t="shared" si="6"/>
        <v>1.0492801123174427</v>
      </c>
      <c r="J20" s="40">
        <f>+(P20+S20+V20+AB20)/4</f>
        <v>1.025237631291656</v>
      </c>
      <c r="K20" s="26">
        <v>0.042118055555555554</v>
      </c>
      <c r="L20" s="23">
        <v>4</v>
      </c>
      <c r="M20" s="109">
        <v>1.0885432246485192</v>
      </c>
      <c r="N20" s="22">
        <v>0.022789351851851852</v>
      </c>
      <c r="O20" s="23">
        <v>3</v>
      </c>
      <c r="P20" s="24">
        <v>1.0523784072688402</v>
      </c>
      <c r="Q20" s="22">
        <v>0.02364583333333333</v>
      </c>
      <c r="R20" s="80">
        <v>1</v>
      </c>
      <c r="S20" s="24">
        <v>1</v>
      </c>
      <c r="T20" s="22">
        <v>0.022569444444444444</v>
      </c>
      <c r="U20" s="80">
        <v>2</v>
      </c>
      <c r="V20" s="24">
        <v>1.019341348667015</v>
      </c>
      <c r="W20" s="22">
        <v>0.02917824074074074</v>
      </c>
      <c r="X20" s="25">
        <v>2</v>
      </c>
      <c r="Y20" s="109">
        <v>1.106186924089513</v>
      </c>
      <c r="Z20" s="22">
        <v>0.04645833333333333</v>
      </c>
      <c r="AA20" s="25">
        <v>4</v>
      </c>
      <c r="AB20" s="24">
        <v>1.0292307692307692</v>
      </c>
      <c r="AC20" s="43">
        <v>0.026875</v>
      </c>
      <c r="AD20" s="75">
        <v>11</v>
      </c>
      <c r="AE20" s="24">
        <v>1.2377398720682304</v>
      </c>
    </row>
    <row r="21" spans="1:31" ht="12">
      <c r="A21" s="133" t="s">
        <v>26</v>
      </c>
      <c r="B21" s="84" t="s">
        <v>66</v>
      </c>
      <c r="C21" s="111" t="s">
        <v>22</v>
      </c>
      <c r="D21" s="87" t="s">
        <v>54</v>
      </c>
      <c r="E21" s="82">
        <v>3</v>
      </c>
      <c r="F21" s="112" t="s">
        <v>115</v>
      </c>
      <c r="G21" s="118">
        <f t="shared" si="4"/>
        <v>1.0668212942121436</v>
      </c>
      <c r="H21" s="29">
        <f t="shared" si="5"/>
        <v>4</v>
      </c>
      <c r="I21" s="59">
        <f t="shared" si="6"/>
        <v>1.0596758753506168</v>
      </c>
      <c r="J21" s="40">
        <f>+(M21+P21+S21+V21)/4</f>
        <v>1.0596758753506168</v>
      </c>
      <c r="K21" s="26">
        <v>0.04188657407407407</v>
      </c>
      <c r="L21" s="23">
        <v>3</v>
      </c>
      <c r="M21" s="24">
        <v>1.08256057433443</v>
      </c>
      <c r="N21" s="22">
        <v>0.02165509259259259</v>
      </c>
      <c r="O21" s="23">
        <v>1</v>
      </c>
      <c r="P21" s="24">
        <v>1</v>
      </c>
      <c r="Q21" s="22">
        <v>0.027337962962962963</v>
      </c>
      <c r="R21" s="80">
        <v>3</v>
      </c>
      <c r="S21" s="24">
        <v>1.1561429270680372</v>
      </c>
      <c r="T21" s="22">
        <v>0.022141203703703705</v>
      </c>
      <c r="U21" s="80">
        <v>1</v>
      </c>
      <c r="V21" s="24">
        <v>1</v>
      </c>
      <c r="W21" s="22"/>
      <c r="X21" s="25"/>
      <c r="Y21" s="24"/>
      <c r="Z21" s="22"/>
      <c r="AA21" s="25"/>
      <c r="AB21" s="24"/>
      <c r="AC21" s="43">
        <v>0.024560185185185185</v>
      </c>
      <c r="AD21" s="75">
        <v>4</v>
      </c>
      <c r="AE21" s="24">
        <v>1.131130063965885</v>
      </c>
    </row>
    <row r="22" spans="1:31" ht="12">
      <c r="A22" s="84" t="s">
        <v>26</v>
      </c>
      <c r="B22" s="84" t="s">
        <v>41</v>
      </c>
      <c r="C22" s="111" t="s">
        <v>67</v>
      </c>
      <c r="D22" s="58" t="s">
        <v>43</v>
      </c>
      <c r="E22" s="82">
        <v>4</v>
      </c>
      <c r="F22" s="126">
        <v>0.5</v>
      </c>
      <c r="G22" s="118">
        <f t="shared" si="4"/>
        <v>1.090276799428119</v>
      </c>
      <c r="H22" s="29">
        <f t="shared" si="5"/>
        <v>4</v>
      </c>
      <c r="I22" s="59">
        <f t="shared" si="6"/>
        <v>1.0847306774029564</v>
      </c>
      <c r="J22" s="40">
        <f>+(S22+V22+Y22+AB22)/4</f>
        <v>1.0847306774029564</v>
      </c>
      <c r="K22" s="26"/>
      <c r="L22" s="23"/>
      <c r="M22" s="24"/>
      <c r="N22" s="22"/>
      <c r="O22" s="23"/>
      <c r="P22" s="24"/>
      <c r="Q22" s="22">
        <v>0.026018518518518517</v>
      </c>
      <c r="R22" s="80">
        <v>2</v>
      </c>
      <c r="S22" s="24">
        <v>1.100342633382281</v>
      </c>
      <c r="T22" s="22">
        <v>0.023576388888888893</v>
      </c>
      <c r="U22" s="80">
        <v>4</v>
      </c>
      <c r="V22" s="24">
        <v>1.0648196549921591</v>
      </c>
      <c r="W22" s="22">
        <v>0.03096064814814815</v>
      </c>
      <c r="X22" s="25">
        <v>3</v>
      </c>
      <c r="Y22" s="24">
        <v>1.1737604212373849</v>
      </c>
      <c r="Z22" s="22">
        <v>0.04513888888888889</v>
      </c>
      <c r="AA22" s="25">
        <v>1</v>
      </c>
      <c r="AB22" s="24">
        <v>1</v>
      </c>
      <c r="AC22" s="43">
        <v>0.024756944444444443</v>
      </c>
      <c r="AD22" s="75">
        <v>5</v>
      </c>
      <c r="AE22" s="24">
        <v>1.1401918976545842</v>
      </c>
    </row>
    <row r="23" spans="1:31" ht="12">
      <c r="A23" s="84" t="s">
        <v>26</v>
      </c>
      <c r="B23" s="84" t="s">
        <v>63</v>
      </c>
      <c r="C23" s="111" t="s">
        <v>20</v>
      </c>
      <c r="D23" s="104" t="s">
        <v>54</v>
      </c>
      <c r="E23" s="82">
        <v>5</v>
      </c>
      <c r="F23" s="126">
        <v>0</v>
      </c>
      <c r="G23" s="118">
        <f t="shared" si="4"/>
        <v>1.097952552333792</v>
      </c>
      <c r="H23" s="29">
        <f t="shared" si="5"/>
        <v>5</v>
      </c>
      <c r="I23" s="59">
        <f t="shared" si="6"/>
        <v>1.1869372987250597</v>
      </c>
      <c r="J23" s="40">
        <f>+(M23+P23+V23+AB23)/4</f>
        <v>1.108836169259769</v>
      </c>
      <c r="K23" s="26">
        <v>0.04133101851851852</v>
      </c>
      <c r="L23" s="23">
        <v>2</v>
      </c>
      <c r="M23" s="24">
        <v>1.0682022135806162</v>
      </c>
      <c r="N23" s="22">
        <v>0.022094907407407407</v>
      </c>
      <c r="O23" s="23">
        <v>2</v>
      </c>
      <c r="P23" s="24">
        <v>1.0203099946552647</v>
      </c>
      <c r="Q23" s="22"/>
      <c r="R23" s="80"/>
      <c r="S23" s="24"/>
      <c r="T23" s="22">
        <v>0.02981481481481481</v>
      </c>
      <c r="U23" s="80">
        <v>8</v>
      </c>
      <c r="V23" s="24">
        <v>1.346576058546785</v>
      </c>
      <c r="W23" s="22">
        <v>0.03954861111111111</v>
      </c>
      <c r="X23" s="25">
        <v>6</v>
      </c>
      <c r="Y23" s="109">
        <v>1.499341816586222</v>
      </c>
      <c r="Z23" s="22">
        <v>0.04515046296296296</v>
      </c>
      <c r="AA23" s="25">
        <v>2</v>
      </c>
      <c r="AB23" s="24">
        <v>1.0002564102564102</v>
      </c>
      <c r="AC23" s="43">
        <v>0.02171296296296296</v>
      </c>
      <c r="AD23" s="80">
        <v>1</v>
      </c>
      <c r="AE23" s="24">
        <v>1</v>
      </c>
    </row>
    <row r="24" spans="1:31" ht="12">
      <c r="A24" s="45" t="s">
        <v>26</v>
      </c>
      <c r="B24" s="45" t="s">
        <v>65</v>
      </c>
      <c r="C24" s="51" t="s">
        <v>34</v>
      </c>
      <c r="D24" s="58" t="s">
        <v>10</v>
      </c>
      <c r="E24" s="82">
        <v>6</v>
      </c>
      <c r="F24" s="112"/>
      <c r="G24" s="118">
        <f t="shared" si="4"/>
        <v>1.2507042453433224</v>
      </c>
      <c r="H24" s="29">
        <f t="shared" si="5"/>
        <v>6</v>
      </c>
      <c r="I24" s="59">
        <f t="shared" si="6"/>
        <v>1.4185067144406025</v>
      </c>
      <c r="J24" s="40">
        <f>+(M24+S24+Y24+AB24)/4</f>
        <v>1.2666555106989295</v>
      </c>
      <c r="K24" s="26">
        <v>0.05039351851851851</v>
      </c>
      <c r="L24" s="23">
        <v>6</v>
      </c>
      <c r="M24" s="24">
        <v>1.302422973377206</v>
      </c>
      <c r="N24" s="22">
        <v>0.036180555555555556</v>
      </c>
      <c r="O24" s="23">
        <v>8</v>
      </c>
      <c r="P24" s="109">
        <v>1.6707642971672905</v>
      </c>
      <c r="Q24" s="22">
        <v>0.03131944444444444</v>
      </c>
      <c r="R24" s="80">
        <v>6</v>
      </c>
      <c r="S24" s="24">
        <v>1.3245227606461087</v>
      </c>
      <c r="T24" s="22">
        <v>0.03927083333333333</v>
      </c>
      <c r="U24" s="80">
        <v>12</v>
      </c>
      <c r="V24" s="109">
        <v>1.7736539466806063</v>
      </c>
      <c r="W24" s="22">
        <v>0.03288194444444444</v>
      </c>
      <c r="X24" s="25">
        <v>4</v>
      </c>
      <c r="Y24" s="24">
        <v>1.2465993856954805</v>
      </c>
      <c r="Z24" s="22">
        <v>0.05385416666666667</v>
      </c>
      <c r="AA24" s="25">
        <v>6</v>
      </c>
      <c r="AB24" s="24">
        <v>1.1930769230769231</v>
      </c>
      <c r="AC24" s="43">
        <v>0.024039351851851853</v>
      </c>
      <c r="AD24" s="80">
        <v>3</v>
      </c>
      <c r="AE24" s="24">
        <v>1.1071428571428572</v>
      </c>
    </row>
    <row r="25" spans="1:31" ht="12">
      <c r="A25" s="45" t="s">
        <v>26</v>
      </c>
      <c r="B25" s="45" t="s">
        <v>73</v>
      </c>
      <c r="C25" s="51" t="s">
        <v>74</v>
      </c>
      <c r="D25" s="58" t="s">
        <v>46</v>
      </c>
      <c r="E25" s="82">
        <v>7</v>
      </c>
      <c r="F25" s="112"/>
      <c r="G25" s="118">
        <f t="shared" si="4"/>
        <v>1.2853476257644127</v>
      </c>
      <c r="H25" s="29">
        <f t="shared" si="5"/>
        <v>6</v>
      </c>
      <c r="I25" s="59">
        <f t="shared" si="6"/>
        <v>1.433384143379236</v>
      </c>
      <c r="J25" s="40">
        <f>+(S25+V25+Y25+AB25)/4</f>
        <v>1.2927103446659785</v>
      </c>
      <c r="K25" s="26">
        <v>0.06856481481481481</v>
      </c>
      <c r="L25" s="23">
        <v>9</v>
      </c>
      <c r="M25" s="109">
        <v>1.7720610230332037</v>
      </c>
      <c r="N25" s="22">
        <v>0.0358912037037037</v>
      </c>
      <c r="O25" s="23">
        <v>7</v>
      </c>
      <c r="P25" s="109">
        <v>1.6574024585783005</v>
      </c>
      <c r="Q25" s="22">
        <v>0.028113425925925927</v>
      </c>
      <c r="R25" s="80">
        <v>4</v>
      </c>
      <c r="S25" s="24">
        <v>1.1889378365149292</v>
      </c>
      <c r="T25" s="22">
        <v>0.0312962962962963</v>
      </c>
      <c r="U25" s="80">
        <v>9</v>
      </c>
      <c r="V25" s="24">
        <v>1.4134866701515945</v>
      </c>
      <c r="W25" s="22">
        <v>0.037488425925925925</v>
      </c>
      <c r="X25" s="25">
        <v>5</v>
      </c>
      <c r="Y25" s="24">
        <v>1.4212373848179025</v>
      </c>
      <c r="Z25" s="22">
        <v>0.05178240740740741</v>
      </c>
      <c r="AA25" s="25">
        <v>5</v>
      </c>
      <c r="AB25" s="24">
        <v>1.1471794871794871</v>
      </c>
      <c r="AC25" s="43">
        <v>0.02646990740740741</v>
      </c>
      <c r="AD25" s="75">
        <v>9</v>
      </c>
      <c r="AE25" s="24">
        <v>1.21908315565032</v>
      </c>
    </row>
    <row r="26" spans="1:31" ht="12">
      <c r="A26" s="61" t="s">
        <v>26</v>
      </c>
      <c r="B26" s="61" t="s">
        <v>77</v>
      </c>
      <c r="C26" s="62" t="s">
        <v>78</v>
      </c>
      <c r="D26" s="63" t="s">
        <v>49</v>
      </c>
      <c r="E26" s="101">
        <v>8</v>
      </c>
      <c r="F26" s="115"/>
      <c r="G26" s="120">
        <f t="shared" si="4"/>
        <v>1.356877380038707</v>
      </c>
      <c r="H26" s="64">
        <f t="shared" si="3"/>
        <v>4</v>
      </c>
      <c r="I26" s="59">
        <f t="shared" si="6"/>
        <v>1.3524058072450926</v>
      </c>
      <c r="J26" s="40">
        <f>+(M26+P26+S26+V26)/4</f>
        <v>1.3524058072450926</v>
      </c>
      <c r="K26" s="66">
        <v>0.05824074074074074</v>
      </c>
      <c r="L26" s="67">
        <v>7</v>
      </c>
      <c r="M26" s="68">
        <v>1.505234819024828</v>
      </c>
      <c r="N26" s="69">
        <v>0.02972222222222222</v>
      </c>
      <c r="O26" s="67">
        <v>5</v>
      </c>
      <c r="P26" s="68">
        <v>1.372528059861037</v>
      </c>
      <c r="Q26" s="69">
        <v>0.032476851851851854</v>
      </c>
      <c r="R26" s="96">
        <v>7</v>
      </c>
      <c r="S26" s="68">
        <v>1.3734703866862459</v>
      </c>
      <c r="T26" s="69">
        <v>0.025648148148148146</v>
      </c>
      <c r="U26" s="96">
        <v>5</v>
      </c>
      <c r="V26" s="68">
        <v>1.158389963408259</v>
      </c>
      <c r="W26" s="69"/>
      <c r="X26" s="70"/>
      <c r="Y26" s="68"/>
      <c r="Z26" s="69"/>
      <c r="AA26" s="70"/>
      <c r="AB26" s="68"/>
      <c r="AC26" s="71">
        <v>0.030335648148148143</v>
      </c>
      <c r="AD26" s="76">
        <v>12</v>
      </c>
      <c r="AE26" s="68">
        <v>1.3971215351812365</v>
      </c>
    </row>
    <row r="27" spans="1:31" ht="12">
      <c r="A27" s="45" t="s">
        <v>26</v>
      </c>
      <c r="B27" s="45" t="s">
        <v>68</v>
      </c>
      <c r="C27" s="51" t="s">
        <v>69</v>
      </c>
      <c r="D27" s="58" t="s">
        <v>46</v>
      </c>
      <c r="E27" s="82">
        <v>9</v>
      </c>
      <c r="F27" s="112"/>
      <c r="G27" s="118">
        <f t="shared" si="4"/>
        <v>1.5203469643354055</v>
      </c>
      <c r="H27" s="29">
        <f t="shared" si="3"/>
        <v>4</v>
      </c>
      <c r="I27" s="59">
        <f t="shared" si="6"/>
        <v>1.5602173093421112</v>
      </c>
      <c r="J27" s="40">
        <f>+(M27+P27+S27+V27)/4</f>
        <v>1.5602173093421112</v>
      </c>
      <c r="K27" s="26">
        <v>0.0675</v>
      </c>
      <c r="L27" s="23">
        <v>8</v>
      </c>
      <c r="M27" s="24">
        <v>1.7445408315883937</v>
      </c>
      <c r="N27" s="22">
        <v>0.04106481481481481</v>
      </c>
      <c r="O27" s="23">
        <v>9</v>
      </c>
      <c r="P27" s="24">
        <v>1.8963121325494388</v>
      </c>
      <c r="Q27" s="22">
        <v>0.03368055555555556</v>
      </c>
      <c r="R27" s="80">
        <v>8</v>
      </c>
      <c r="S27" s="24">
        <v>1.4243759177679887</v>
      </c>
      <c r="T27" s="22">
        <v>0.026030092592592594</v>
      </c>
      <c r="U27" s="80">
        <v>6</v>
      </c>
      <c r="V27" s="24">
        <v>1.1756403554626242</v>
      </c>
      <c r="W27" s="22"/>
      <c r="X27" s="25"/>
      <c r="Y27" s="24"/>
      <c r="Z27" s="22"/>
      <c r="AA27" s="25"/>
      <c r="AB27" s="24"/>
      <c r="AC27" s="43">
        <v>0.02521990740740741</v>
      </c>
      <c r="AD27" s="75">
        <v>6</v>
      </c>
      <c r="AE27" s="24">
        <v>1.1615138592750536</v>
      </c>
    </row>
    <row r="28" spans="1:31" ht="12">
      <c r="A28" s="45" t="s">
        <v>26</v>
      </c>
      <c r="B28" s="45" t="s">
        <v>70</v>
      </c>
      <c r="C28" s="51" t="s">
        <v>24</v>
      </c>
      <c r="D28" s="58" t="s">
        <v>16</v>
      </c>
      <c r="E28" s="82"/>
      <c r="F28" s="112"/>
      <c r="G28" s="118"/>
      <c r="H28" s="29">
        <f>+SUM(IF(M28=0,0,1),IF(P28=0,0,1),IF(S28=0,0,1),IF(V28=0,0,1),IF(Y28=0,0,1),IF(AB28=0,0,1))</f>
        <v>3</v>
      </c>
      <c r="I28" s="59">
        <f t="shared" si="6"/>
        <v>1.282303401548152</v>
      </c>
      <c r="J28" s="40"/>
      <c r="K28" s="26">
        <v>0.0449074074074074</v>
      </c>
      <c r="L28" s="23">
        <v>5</v>
      </c>
      <c r="M28" s="24">
        <v>1.1606341609332933</v>
      </c>
      <c r="N28" s="22">
        <v>0.03085648148148148</v>
      </c>
      <c r="O28" s="23">
        <v>6</v>
      </c>
      <c r="P28" s="24">
        <v>1.4249064671298772</v>
      </c>
      <c r="Q28" s="22"/>
      <c r="R28" s="80"/>
      <c r="S28" s="24"/>
      <c r="T28" s="22">
        <v>0.027928240740740743</v>
      </c>
      <c r="U28" s="80">
        <v>7</v>
      </c>
      <c r="V28" s="24">
        <v>1.261369576581286</v>
      </c>
      <c r="W28" s="22"/>
      <c r="X28" s="25"/>
      <c r="Y28" s="24"/>
      <c r="Z28" s="22"/>
      <c r="AA28" s="25"/>
      <c r="AB28" s="24"/>
      <c r="AC28" s="43">
        <v>0.025370370370370366</v>
      </c>
      <c r="AD28" s="75">
        <v>7</v>
      </c>
      <c r="AE28" s="24">
        <v>1.1684434968017057</v>
      </c>
    </row>
    <row r="29" spans="1:31" ht="12">
      <c r="A29" s="45" t="s">
        <v>26</v>
      </c>
      <c r="B29" s="45" t="s">
        <v>75</v>
      </c>
      <c r="C29" s="51" t="s">
        <v>30</v>
      </c>
      <c r="D29" s="58" t="s">
        <v>72</v>
      </c>
      <c r="E29" s="82"/>
      <c r="F29" s="112"/>
      <c r="G29" s="118"/>
      <c r="H29" s="29">
        <f t="shared" si="3"/>
        <v>1</v>
      </c>
      <c r="I29" s="59">
        <f t="shared" si="6"/>
        <v>2.1585903083700444</v>
      </c>
      <c r="J29" s="60"/>
      <c r="K29" s="26"/>
      <c r="L29" s="23"/>
      <c r="M29" s="24"/>
      <c r="N29" s="22"/>
      <c r="O29" s="23"/>
      <c r="P29" s="24"/>
      <c r="Q29" s="22">
        <v>0.051041666666666666</v>
      </c>
      <c r="R29" s="80">
        <v>12</v>
      </c>
      <c r="S29" s="24">
        <v>2.1585903083700444</v>
      </c>
      <c r="T29" s="22"/>
      <c r="U29" s="80"/>
      <c r="V29" s="24"/>
      <c r="W29" s="22"/>
      <c r="X29" s="25"/>
      <c r="Y29" s="24"/>
      <c r="Z29" s="22"/>
      <c r="AA29" s="25"/>
      <c r="AB29" s="24"/>
      <c r="AC29" s="43">
        <v>0.02670138888888889</v>
      </c>
      <c r="AD29" s="75">
        <v>10</v>
      </c>
      <c r="AE29" s="24">
        <v>1.2297441364605544</v>
      </c>
    </row>
    <row r="30" spans="1:31" ht="12.75" thickBot="1">
      <c r="A30" s="61" t="s">
        <v>26</v>
      </c>
      <c r="B30" s="61" t="s">
        <v>39</v>
      </c>
      <c r="C30" s="62" t="s">
        <v>71</v>
      </c>
      <c r="D30" s="63" t="s">
        <v>72</v>
      </c>
      <c r="E30" s="101"/>
      <c r="F30" s="115"/>
      <c r="G30" s="120"/>
      <c r="H30" s="64">
        <f t="shared" si="3"/>
        <v>0</v>
      </c>
      <c r="I30" s="65"/>
      <c r="J30" s="107"/>
      <c r="K30" s="66"/>
      <c r="L30" s="67"/>
      <c r="M30" s="68"/>
      <c r="N30" s="69"/>
      <c r="O30" s="67"/>
      <c r="P30" s="68"/>
      <c r="Q30" s="69" t="s">
        <v>14</v>
      </c>
      <c r="R30" s="96"/>
      <c r="S30" s="68"/>
      <c r="T30" s="69"/>
      <c r="U30" s="96"/>
      <c r="V30" s="68"/>
      <c r="W30" s="69"/>
      <c r="X30" s="70"/>
      <c r="Y30" s="68"/>
      <c r="Z30" s="69"/>
      <c r="AA30" s="70"/>
      <c r="AB30" s="68"/>
      <c r="AC30" s="71">
        <v>0.025520833333333336</v>
      </c>
      <c r="AD30" s="76">
        <v>8</v>
      </c>
      <c r="AE30" s="68">
        <v>1.1753731343283584</v>
      </c>
    </row>
    <row r="31" spans="1:31" ht="12">
      <c r="A31" s="83" t="s">
        <v>29</v>
      </c>
      <c r="B31" s="83" t="s">
        <v>80</v>
      </c>
      <c r="C31" s="123" t="s">
        <v>19</v>
      </c>
      <c r="D31" s="94" t="s">
        <v>81</v>
      </c>
      <c r="E31" s="100">
        <v>1</v>
      </c>
      <c r="F31" s="114"/>
      <c r="G31" s="117">
        <f>+J31*90%+AE31*10%</f>
        <v>1.0668454866614492</v>
      </c>
      <c r="H31" s="55">
        <f>+SUM(IF(M31=0,0,1),IF(P31=0,0,1),IF(S31=0,0,1),IF(V31=0,0,1),IF(Y31=0,0,1),IF(AB31=0,0,1))</f>
        <v>6</v>
      </c>
      <c r="I31" s="72">
        <f>+(M31+P31+S31+V31+Y31+AB31)/H31</f>
        <v>1.124637509883229</v>
      </c>
      <c r="J31" s="39">
        <f>+(M31+P31+V31+Y31)/4</f>
        <v>1.0594658451651733</v>
      </c>
      <c r="K31" s="20">
        <v>0.06729166666666667</v>
      </c>
      <c r="L31" s="19">
        <v>3</v>
      </c>
      <c r="M31" s="16">
        <v>1.1309083835829603</v>
      </c>
      <c r="N31" s="17">
        <v>0.025578703703703704</v>
      </c>
      <c r="O31" s="19">
        <v>1</v>
      </c>
      <c r="P31" s="16">
        <v>1</v>
      </c>
      <c r="Q31" s="17">
        <v>0.04355324074074074</v>
      </c>
      <c r="R31" s="79">
        <v>4</v>
      </c>
      <c r="S31" s="108">
        <v>1.1664600123992561</v>
      </c>
      <c r="T31" s="17">
        <v>0.021921296296296296</v>
      </c>
      <c r="U31" s="79">
        <v>2</v>
      </c>
      <c r="V31" s="16">
        <v>1.1069549970777324</v>
      </c>
      <c r="W31" s="17">
        <v>0.030335648148148143</v>
      </c>
      <c r="X31" s="18">
        <v>1</v>
      </c>
      <c r="Y31" s="16">
        <v>1</v>
      </c>
      <c r="Z31" s="17">
        <v>0.06065972222222222</v>
      </c>
      <c r="AA31" s="18">
        <v>3</v>
      </c>
      <c r="AB31" s="108">
        <v>1.3435016662394257</v>
      </c>
      <c r="AC31" s="42">
        <v>0.02460648148148148</v>
      </c>
      <c r="AD31" s="79">
        <v>3</v>
      </c>
      <c r="AE31" s="16">
        <v>1.1332622601279316</v>
      </c>
    </row>
    <row r="32" spans="1:31" ht="12">
      <c r="A32" s="84" t="s">
        <v>29</v>
      </c>
      <c r="B32" s="84" t="s">
        <v>83</v>
      </c>
      <c r="C32" s="111" t="s">
        <v>23</v>
      </c>
      <c r="D32" s="87" t="s">
        <v>13</v>
      </c>
      <c r="E32" s="82">
        <v>2</v>
      </c>
      <c r="F32" s="112"/>
      <c r="G32" s="118">
        <f>+J32*90%+AE32*10%</f>
        <v>1.085456542650117</v>
      </c>
      <c r="H32" s="29">
        <f t="shared" si="3"/>
        <v>5</v>
      </c>
      <c r="I32" s="59">
        <f aca="true" t="shared" si="7" ref="I32:I49">+(M32+P32+S32+V32+Y32+AB32)/H32</f>
        <v>1.0814916313193312</v>
      </c>
      <c r="J32" s="60">
        <f>+(M32+P32+V32+AB32)/4</f>
        <v>1.0606588924494311</v>
      </c>
      <c r="K32" s="26">
        <v>0.0621875</v>
      </c>
      <c r="L32" s="23">
        <v>2</v>
      </c>
      <c r="M32" s="24">
        <v>1.0451274071192374</v>
      </c>
      <c r="N32" s="22">
        <v>0.02677083333333333</v>
      </c>
      <c r="O32" s="23">
        <v>2</v>
      </c>
      <c r="P32" s="24">
        <v>1.0466063348416288</v>
      </c>
      <c r="Q32" s="22"/>
      <c r="R32" s="80"/>
      <c r="S32" s="24"/>
      <c r="T32" s="22">
        <v>0.0227662037037037</v>
      </c>
      <c r="U32" s="80">
        <v>3</v>
      </c>
      <c r="V32" s="24">
        <v>1.1496201052016364</v>
      </c>
      <c r="W32" s="22">
        <v>0.03533564814814815</v>
      </c>
      <c r="X32" s="25">
        <v>2</v>
      </c>
      <c r="Y32" s="109">
        <v>1.164822586798932</v>
      </c>
      <c r="Z32" s="22">
        <v>0.04520833333333333</v>
      </c>
      <c r="AA32" s="25">
        <v>2</v>
      </c>
      <c r="AB32" s="24">
        <v>1.0012817226352217</v>
      </c>
      <c r="AC32" s="43">
        <v>0.028414351851851847</v>
      </c>
      <c r="AD32" s="75">
        <v>5</v>
      </c>
      <c r="AE32" s="24">
        <v>1.3086353944562898</v>
      </c>
    </row>
    <row r="33" spans="1:31" ht="12">
      <c r="A33" s="84" t="s">
        <v>29</v>
      </c>
      <c r="B33" s="84" t="s">
        <v>63</v>
      </c>
      <c r="C33" s="111" t="s">
        <v>20</v>
      </c>
      <c r="D33" s="87" t="s">
        <v>54</v>
      </c>
      <c r="E33" s="82">
        <v>3</v>
      </c>
      <c r="F33" s="112"/>
      <c r="G33" s="118">
        <f>+J33*90%+AE33*10%</f>
        <v>1.182081966876804</v>
      </c>
      <c r="H33" s="29">
        <f>+SUM(IF(M33=0,0,1),IF(P33=0,0,1),IF(S33=0,0,1),IF(V33=0,0,1),IF(Y33=0,0,1),IF(AB33=0,0,1))</f>
        <v>4</v>
      </c>
      <c r="I33" s="59">
        <f>+(M33+P33+S33+V33+Y33+AB33)/H33</f>
        <v>1.202313296529782</v>
      </c>
      <c r="J33" s="60">
        <f>+(S33+V33+Y33+AB33)/4</f>
        <v>1.202313296529782</v>
      </c>
      <c r="K33" s="26"/>
      <c r="L33" s="23"/>
      <c r="M33" s="24"/>
      <c r="N33" s="22"/>
      <c r="O33" s="23"/>
      <c r="P33" s="24"/>
      <c r="Q33" s="22">
        <v>0.03733796296296296</v>
      </c>
      <c r="R33" s="80">
        <v>1</v>
      </c>
      <c r="S33" s="24">
        <v>1</v>
      </c>
      <c r="T33" s="22">
        <v>0.02981481481481481</v>
      </c>
      <c r="U33" s="80">
        <v>5</v>
      </c>
      <c r="V33" s="24">
        <v>1.5055523085914668</v>
      </c>
      <c r="W33" s="22">
        <v>0.03954861111111111</v>
      </c>
      <c r="X33" s="25">
        <v>3</v>
      </c>
      <c r="Y33" s="24">
        <v>1.3037008775276615</v>
      </c>
      <c r="Z33" s="22">
        <v>0.04515046296296296</v>
      </c>
      <c r="AA33" s="25">
        <v>1</v>
      </c>
      <c r="AB33" s="24">
        <v>1</v>
      </c>
      <c r="AC33" s="43">
        <v>0.02171296296296296</v>
      </c>
      <c r="AD33" s="80">
        <v>1</v>
      </c>
      <c r="AE33" s="24">
        <v>1</v>
      </c>
    </row>
    <row r="34" spans="1:31" ht="12">
      <c r="A34" s="84" t="s">
        <v>29</v>
      </c>
      <c r="B34" s="84" t="s">
        <v>66</v>
      </c>
      <c r="C34" s="111" t="s">
        <v>28</v>
      </c>
      <c r="D34" s="87" t="s">
        <v>54</v>
      </c>
      <c r="E34" s="82">
        <v>4</v>
      </c>
      <c r="F34" s="112"/>
      <c r="G34" s="118">
        <f>+J34*90%+AE34*10%</f>
        <v>1.189942914165693</v>
      </c>
      <c r="H34" s="29">
        <f t="shared" si="3"/>
        <v>4</v>
      </c>
      <c r="I34" s="59">
        <f t="shared" si="7"/>
        <v>1.165205464922317</v>
      </c>
      <c r="J34" s="40">
        <f>+(M34+P34+S34+V34)/4</f>
        <v>1.165205464922317</v>
      </c>
      <c r="K34" s="26">
        <v>0.05950231481481482</v>
      </c>
      <c r="L34" s="23">
        <v>1</v>
      </c>
      <c r="M34" s="24">
        <v>1</v>
      </c>
      <c r="N34" s="22">
        <v>0.03026620370370371</v>
      </c>
      <c r="O34" s="23">
        <v>3</v>
      </c>
      <c r="P34" s="24">
        <v>1.1832579185520364</v>
      </c>
      <c r="Q34" s="22">
        <v>0.04290509259259259</v>
      </c>
      <c r="R34" s="80">
        <v>3</v>
      </c>
      <c r="S34" s="24">
        <v>1.1491010539367639</v>
      </c>
      <c r="T34" s="22">
        <v>0.02630787037037037</v>
      </c>
      <c r="U34" s="80">
        <v>4</v>
      </c>
      <c r="V34" s="24">
        <v>1.3284628872004676</v>
      </c>
      <c r="W34" s="22"/>
      <c r="X34" s="25"/>
      <c r="Y34" s="24"/>
      <c r="Z34" s="22"/>
      <c r="AA34" s="25"/>
      <c r="AB34" s="24"/>
      <c r="AC34" s="43">
        <v>0.030671296296296294</v>
      </c>
      <c r="AD34" s="75">
        <v>6</v>
      </c>
      <c r="AE34" s="24">
        <v>1.4125799573560767</v>
      </c>
    </row>
    <row r="35" spans="1:31" ht="12">
      <c r="A35" s="102" t="s">
        <v>29</v>
      </c>
      <c r="B35" s="102" t="s">
        <v>82</v>
      </c>
      <c r="C35" s="103" t="s">
        <v>36</v>
      </c>
      <c r="D35" s="58" t="s">
        <v>16</v>
      </c>
      <c r="E35" s="82"/>
      <c r="F35" s="112"/>
      <c r="G35" s="118"/>
      <c r="H35" s="29">
        <f t="shared" si="3"/>
        <v>3</v>
      </c>
      <c r="I35" s="59">
        <f t="shared" si="7"/>
        <v>1.4707090822664994</v>
      </c>
      <c r="J35" s="40"/>
      <c r="K35" s="26">
        <v>0.07082175925925926</v>
      </c>
      <c r="L35" s="23">
        <v>4</v>
      </c>
      <c r="M35" s="24">
        <v>1.1902353627698892</v>
      </c>
      <c r="N35" s="22">
        <v>0.03497685185185185</v>
      </c>
      <c r="O35" s="23">
        <v>4</v>
      </c>
      <c r="P35" s="24">
        <v>1.3674208144796378</v>
      </c>
      <c r="Q35" s="22"/>
      <c r="R35" s="80"/>
      <c r="S35" s="24"/>
      <c r="T35" s="22">
        <v>0.036724537037037035</v>
      </c>
      <c r="U35" s="80">
        <v>6</v>
      </c>
      <c r="V35" s="24">
        <v>1.8544710695499709</v>
      </c>
      <c r="W35" s="22"/>
      <c r="X35" s="25"/>
      <c r="Y35" s="24"/>
      <c r="Z35" s="22"/>
      <c r="AA35" s="25"/>
      <c r="AB35" s="24"/>
      <c r="AC35" s="43">
        <v>0.02579861111111111</v>
      </c>
      <c r="AD35" s="80">
        <v>3</v>
      </c>
      <c r="AE35" s="24">
        <v>1.1881663113006395</v>
      </c>
    </row>
    <row r="36" spans="1:31" ht="12.75" thickBot="1">
      <c r="A36" s="46" t="s">
        <v>29</v>
      </c>
      <c r="B36" s="46" t="s">
        <v>79</v>
      </c>
      <c r="C36" s="53" t="s">
        <v>25</v>
      </c>
      <c r="D36" s="91" t="s">
        <v>15</v>
      </c>
      <c r="E36" s="99"/>
      <c r="F36" s="113"/>
      <c r="G36" s="119"/>
      <c r="H36" s="56">
        <f t="shared" si="3"/>
        <v>2</v>
      </c>
      <c r="I36" s="92">
        <f t="shared" si="7"/>
        <v>1.0285182889026658</v>
      </c>
      <c r="J36" s="93"/>
      <c r="K36" s="21"/>
      <c r="L36" s="27"/>
      <c r="M36" s="13"/>
      <c r="N36" s="14"/>
      <c r="O36" s="27"/>
      <c r="P36" s="13"/>
      <c r="Q36" s="14">
        <v>0.039467592592592596</v>
      </c>
      <c r="R36" s="81">
        <v>2</v>
      </c>
      <c r="S36" s="13">
        <v>1.057036577805332</v>
      </c>
      <c r="T36" s="14">
        <v>0.01980324074074074</v>
      </c>
      <c r="U36" s="81">
        <v>1</v>
      </c>
      <c r="V36" s="13">
        <v>1</v>
      </c>
      <c r="W36" s="14"/>
      <c r="X36" s="15"/>
      <c r="Y36" s="13"/>
      <c r="Z36" s="14"/>
      <c r="AA36" s="15"/>
      <c r="AB36" s="13"/>
      <c r="AC36" s="44">
        <v>0.023194444444444445</v>
      </c>
      <c r="AD36" s="81">
        <v>2</v>
      </c>
      <c r="AE36" s="13">
        <v>1.0682302771855012</v>
      </c>
    </row>
    <row r="37" spans="1:31" ht="12">
      <c r="A37" s="83" t="s">
        <v>84</v>
      </c>
      <c r="B37" s="83" t="s">
        <v>87</v>
      </c>
      <c r="C37" s="123" t="s">
        <v>31</v>
      </c>
      <c r="D37" s="85" t="s">
        <v>54</v>
      </c>
      <c r="E37" s="31">
        <v>1</v>
      </c>
      <c r="F37" s="125">
        <v>1</v>
      </c>
      <c r="G37" s="117">
        <f aca="true" t="shared" si="8" ref="G37:G43">+J37*90%+AE37*10%</f>
        <v>1.01845036966973</v>
      </c>
      <c r="H37" s="55">
        <f t="shared" si="3"/>
        <v>6</v>
      </c>
      <c r="I37" s="34">
        <f t="shared" si="7"/>
        <v>1.046407170126981</v>
      </c>
      <c r="J37" s="39">
        <f>+(M37+P37+S37+Y37)/4</f>
        <v>1.0201231234398622</v>
      </c>
      <c r="K37" s="20">
        <v>0.02775462962962963</v>
      </c>
      <c r="L37" s="19">
        <v>2</v>
      </c>
      <c r="M37" s="16">
        <v>1.0096842105263157</v>
      </c>
      <c r="N37" s="17">
        <v>0.01855324074074074</v>
      </c>
      <c r="O37" s="19">
        <v>2</v>
      </c>
      <c r="P37" s="16">
        <v>1.0708082832331332</v>
      </c>
      <c r="Q37" s="17">
        <v>0.016724537037037034</v>
      </c>
      <c r="R37" s="79">
        <v>1</v>
      </c>
      <c r="S37" s="16">
        <v>1</v>
      </c>
      <c r="T37" s="17">
        <v>0.021956018518518517</v>
      </c>
      <c r="U37" s="79">
        <v>4</v>
      </c>
      <c r="V37" s="108">
        <v>1.0827625570776256</v>
      </c>
      <c r="W37" s="17">
        <v>0.02578703703703704</v>
      </c>
      <c r="X37" s="18">
        <v>1</v>
      </c>
      <c r="Y37" s="16">
        <v>1</v>
      </c>
      <c r="Z37" s="17">
        <v>0.042916666666666665</v>
      </c>
      <c r="AA37" s="18">
        <v>4</v>
      </c>
      <c r="AB37" s="108">
        <v>1.1151879699248122</v>
      </c>
      <c r="AC37" s="42">
        <v>0.013680555555555555</v>
      </c>
      <c r="AD37" s="79">
        <v>2</v>
      </c>
      <c r="AE37" s="16">
        <v>1.00339558573854</v>
      </c>
    </row>
    <row r="38" spans="1:31" ht="12">
      <c r="A38" s="84" t="s">
        <v>84</v>
      </c>
      <c r="B38" s="84" t="s">
        <v>95</v>
      </c>
      <c r="C38" s="111" t="s">
        <v>96</v>
      </c>
      <c r="D38" s="86" t="s">
        <v>10</v>
      </c>
      <c r="E38" s="32">
        <v>2</v>
      </c>
      <c r="F38" s="126">
        <v>0.5</v>
      </c>
      <c r="G38" s="118">
        <f t="shared" si="8"/>
        <v>1.038631426943408</v>
      </c>
      <c r="H38" s="29">
        <f t="shared" si="3"/>
        <v>6</v>
      </c>
      <c r="I38" s="35">
        <f t="shared" si="7"/>
        <v>1.1738663349785772</v>
      </c>
      <c r="J38" s="40">
        <f>+(M38+P38+V38+AB38)/4</f>
        <v>1.0250026607614928</v>
      </c>
      <c r="K38" s="26">
        <v>0.027488425925925927</v>
      </c>
      <c r="L38" s="23">
        <v>1</v>
      </c>
      <c r="M38" s="24">
        <v>1</v>
      </c>
      <c r="N38" s="22">
        <v>0.017326388888888888</v>
      </c>
      <c r="O38" s="23">
        <v>1</v>
      </c>
      <c r="P38" s="24">
        <v>1</v>
      </c>
      <c r="Q38" s="22">
        <v>0.024166666666666666</v>
      </c>
      <c r="R38" s="80">
        <v>7</v>
      </c>
      <c r="S38" s="109">
        <v>1.4449826989619379</v>
      </c>
      <c r="T38" s="22">
        <v>0.021689814814814815</v>
      </c>
      <c r="U38" s="80">
        <v>3</v>
      </c>
      <c r="V38" s="24">
        <v>1.0696347031963471</v>
      </c>
      <c r="W38" s="22">
        <v>0.03863425925925926</v>
      </c>
      <c r="X38" s="25">
        <v>8</v>
      </c>
      <c r="Y38" s="109">
        <v>1.4982046678635546</v>
      </c>
      <c r="Z38" s="22">
        <v>0.03965277777777778</v>
      </c>
      <c r="AA38" s="25">
        <v>3</v>
      </c>
      <c r="AB38" s="24">
        <v>1.0303759398496242</v>
      </c>
      <c r="AC38" s="43">
        <v>0.015833333333333335</v>
      </c>
      <c r="AD38" s="75">
        <v>7</v>
      </c>
      <c r="AE38" s="24">
        <v>1.1612903225806455</v>
      </c>
    </row>
    <row r="39" spans="1:31" ht="12">
      <c r="A39" s="84" t="s">
        <v>84</v>
      </c>
      <c r="B39" s="84" t="s">
        <v>85</v>
      </c>
      <c r="C39" s="111" t="s">
        <v>86</v>
      </c>
      <c r="D39" s="87" t="s">
        <v>13</v>
      </c>
      <c r="E39" s="82">
        <v>3</v>
      </c>
      <c r="F39" s="126">
        <v>0</v>
      </c>
      <c r="G39" s="118">
        <f>+J39*90%+AE39*10%</f>
        <v>1.0864841617603738</v>
      </c>
      <c r="H39" s="29">
        <f>+SUM(IF(M39=0,0,1),IF(P39=0,0,1),IF(S39=0,0,1),IF(V39=0,0,1),IF(Y39=0,0,1),IF(AB39=0,0,1))</f>
        <v>6</v>
      </c>
      <c r="I39" s="59">
        <f>+(M39+P39+S39+V39+Y39+AB39)/H39</f>
        <v>1.1417807545165448</v>
      </c>
      <c r="J39" s="60">
        <f>+(M39+S39+Y39+AB39)/4</f>
        <v>1.096093513067082</v>
      </c>
      <c r="K39" s="26">
        <v>0.030821759259259257</v>
      </c>
      <c r="L39" s="23">
        <v>4</v>
      </c>
      <c r="M39" s="24">
        <v>1.1212631578947367</v>
      </c>
      <c r="N39" s="22">
        <v>0.020925925925925928</v>
      </c>
      <c r="O39" s="23">
        <v>4</v>
      </c>
      <c r="P39" s="109">
        <v>1.2077488309953242</v>
      </c>
      <c r="Q39" s="22">
        <v>0.019270833333333334</v>
      </c>
      <c r="R39" s="80">
        <v>3</v>
      </c>
      <c r="S39" s="24">
        <v>1.1522491349480972</v>
      </c>
      <c r="T39" s="22">
        <v>0.025520833333333336</v>
      </c>
      <c r="U39" s="80">
        <v>5</v>
      </c>
      <c r="V39" s="109">
        <v>1.2585616438356166</v>
      </c>
      <c r="W39" s="22">
        <v>0.028645833333333332</v>
      </c>
      <c r="X39" s="25">
        <v>2</v>
      </c>
      <c r="Y39" s="24">
        <v>1.1108617594254937</v>
      </c>
      <c r="Z39" s="22">
        <v>0.038483796296296294</v>
      </c>
      <c r="AA39" s="25">
        <v>1</v>
      </c>
      <c r="AB39" s="24">
        <v>1</v>
      </c>
      <c r="AC39" s="43">
        <v>0.013634259259259257</v>
      </c>
      <c r="AD39" s="80">
        <v>1</v>
      </c>
      <c r="AE39" s="24">
        <v>1</v>
      </c>
    </row>
    <row r="40" spans="1:31" ht="12">
      <c r="A40" s="84" t="s">
        <v>84</v>
      </c>
      <c r="B40" s="84" t="s">
        <v>89</v>
      </c>
      <c r="C40" s="111" t="s">
        <v>90</v>
      </c>
      <c r="D40" s="86" t="s">
        <v>54</v>
      </c>
      <c r="E40" s="32">
        <v>4</v>
      </c>
      <c r="F40" s="126">
        <v>0</v>
      </c>
      <c r="G40" s="118">
        <f>+J40*90%+AE40*10%</f>
        <v>1.0992416079265022</v>
      </c>
      <c r="H40" s="29">
        <f>+SUM(IF(M40=0,0,1),IF(P40=0,0,1),IF(S40=0,0,1),IF(V40=0,0,1),IF(Y40=0,0,1),IF(AB40=0,0,1))</f>
        <v>6</v>
      </c>
      <c r="I40" s="35">
        <f>+(M40+P40+S40+V40+Y40+AB40)/H40</f>
        <v>1.21365793225668</v>
      </c>
      <c r="J40" s="40">
        <f>+(M40+S40+V40+AB40)/4</f>
        <v>1.1048921091656476</v>
      </c>
      <c r="K40" s="26">
        <v>0.02989583333333333</v>
      </c>
      <c r="L40" s="23">
        <v>3</v>
      </c>
      <c r="M40" s="24">
        <v>1.087578947368421</v>
      </c>
      <c r="N40" s="22">
        <v>0.024375000000000004</v>
      </c>
      <c r="O40" s="23">
        <v>6</v>
      </c>
      <c r="P40" s="109">
        <v>1.4068136272545093</v>
      </c>
      <c r="Q40" s="22">
        <v>0.021909722222222223</v>
      </c>
      <c r="R40" s="80">
        <v>5</v>
      </c>
      <c r="S40" s="24">
        <v>1.3100346020761249</v>
      </c>
      <c r="T40" s="22">
        <v>0.020277777777777777</v>
      </c>
      <c r="U40" s="80">
        <v>1</v>
      </c>
      <c r="V40" s="24">
        <v>1</v>
      </c>
      <c r="W40" s="22">
        <v>0.03753472222222222</v>
      </c>
      <c r="X40" s="25">
        <v>5</v>
      </c>
      <c r="Y40" s="109">
        <v>1.4555655296229801</v>
      </c>
      <c r="Z40" s="22">
        <v>0.039328703703703706</v>
      </c>
      <c r="AA40" s="25">
        <v>2</v>
      </c>
      <c r="AB40" s="24">
        <v>1.0219548872180453</v>
      </c>
      <c r="AC40" s="43">
        <v>0.014293981481481482</v>
      </c>
      <c r="AD40" s="75">
        <v>4</v>
      </c>
      <c r="AE40" s="24">
        <v>1.0483870967741937</v>
      </c>
    </row>
    <row r="41" spans="1:31" ht="12">
      <c r="A41" s="102" t="s">
        <v>84</v>
      </c>
      <c r="B41" s="102" t="s">
        <v>28</v>
      </c>
      <c r="C41" s="103" t="s">
        <v>97</v>
      </c>
      <c r="D41" s="110" t="s">
        <v>17</v>
      </c>
      <c r="E41" s="32">
        <v>5</v>
      </c>
      <c r="F41" s="80"/>
      <c r="G41" s="118">
        <f>+J41*90%+AE41*10%</f>
        <v>1.1529352102094077</v>
      </c>
      <c r="H41" s="29">
        <f>+SUM(IF(M41=0,0,1),IF(P41=0,0,1),IF(S41=0,0,1),IF(V41=0,0,1),IF(Y41=0,0,1),IF(AB41=0,0,1))</f>
        <v>6</v>
      </c>
      <c r="I41" s="35">
        <f>+(M41+P41+S41+V41+Y41+AB41)/H41</f>
        <v>1.2027979610559496</v>
      </c>
      <c r="J41" s="40">
        <f>+(M41+P41+V41+AB41)/4</f>
        <v>1.1318219936112828</v>
      </c>
      <c r="K41" s="26">
        <v>0.03239583333333333</v>
      </c>
      <c r="L41" s="23">
        <v>5</v>
      </c>
      <c r="M41" s="24">
        <v>1.1785263157894736</v>
      </c>
      <c r="N41" s="22">
        <v>0.01869212962962963</v>
      </c>
      <c r="O41" s="23">
        <v>3</v>
      </c>
      <c r="P41" s="24">
        <v>1.0788243152972614</v>
      </c>
      <c r="Q41" s="22">
        <v>0.021342592592592594</v>
      </c>
      <c r="R41" s="80">
        <v>4</v>
      </c>
      <c r="S41" s="109">
        <v>1.2761245674740487</v>
      </c>
      <c r="T41" s="22">
        <v>0.021122685185185185</v>
      </c>
      <c r="U41" s="80">
        <v>2</v>
      </c>
      <c r="V41" s="24">
        <v>1.0416666666666667</v>
      </c>
      <c r="W41" s="22">
        <v>0.03644675925925926</v>
      </c>
      <c r="X41" s="25">
        <v>4</v>
      </c>
      <c r="Y41" s="109">
        <v>1.413375224416517</v>
      </c>
      <c r="Z41" s="22">
        <v>0.047268518518518515</v>
      </c>
      <c r="AA41" s="25">
        <v>6</v>
      </c>
      <c r="AB41" s="24">
        <v>1.2282706766917293</v>
      </c>
      <c r="AC41" s="43">
        <v>0.018310185185185186</v>
      </c>
      <c r="AD41" s="75">
        <v>8</v>
      </c>
      <c r="AE41" s="24">
        <v>1.34295415959253</v>
      </c>
    </row>
    <row r="42" spans="1:31" ht="12">
      <c r="A42" s="45" t="s">
        <v>84</v>
      </c>
      <c r="B42" s="45" t="s">
        <v>88</v>
      </c>
      <c r="C42" s="51" t="s">
        <v>33</v>
      </c>
      <c r="D42" s="52" t="s">
        <v>38</v>
      </c>
      <c r="E42" s="32">
        <v>6</v>
      </c>
      <c r="F42" s="80"/>
      <c r="G42" s="118">
        <f t="shared" si="8"/>
        <v>1.2110551561394387</v>
      </c>
      <c r="H42" s="29">
        <f t="shared" si="3"/>
        <v>6</v>
      </c>
      <c r="I42" s="35">
        <f t="shared" si="7"/>
        <v>1.2935546444611503</v>
      </c>
      <c r="J42" s="40">
        <f>+(S42+V42+Y42+AB42)/4</f>
        <v>1.2328079361745508</v>
      </c>
      <c r="K42" s="26">
        <v>0.03789351851851852</v>
      </c>
      <c r="L42" s="23">
        <v>7</v>
      </c>
      <c r="M42" s="109">
        <v>1.3785263157894738</v>
      </c>
      <c r="N42" s="22">
        <v>0.02515046296296296</v>
      </c>
      <c r="O42" s="23">
        <v>7</v>
      </c>
      <c r="P42" s="109">
        <v>1.451569806279225</v>
      </c>
      <c r="Q42" s="22">
        <v>0.019004629629629628</v>
      </c>
      <c r="R42" s="80">
        <v>2</v>
      </c>
      <c r="S42" s="24">
        <v>1.136332179930796</v>
      </c>
      <c r="T42" s="22">
        <v>0.026180555555555558</v>
      </c>
      <c r="U42" s="80">
        <v>6</v>
      </c>
      <c r="V42" s="24">
        <v>1.291095890410959</v>
      </c>
      <c r="W42" s="22">
        <v>0.03314814814814815</v>
      </c>
      <c r="X42" s="25">
        <v>3</v>
      </c>
      <c r="Y42" s="24">
        <v>1.2854578096947935</v>
      </c>
      <c r="Z42" s="22">
        <v>0.046886574074074074</v>
      </c>
      <c r="AA42" s="25">
        <v>5</v>
      </c>
      <c r="AB42" s="24">
        <v>1.2183458646616543</v>
      </c>
      <c r="AC42" s="43">
        <v>0.013842592592592594</v>
      </c>
      <c r="AD42" s="80">
        <v>3</v>
      </c>
      <c r="AE42" s="24">
        <v>1.0152801358234298</v>
      </c>
    </row>
    <row r="43" spans="1:31" ht="12">
      <c r="A43" s="45" t="s">
        <v>84</v>
      </c>
      <c r="B43" s="45" t="s">
        <v>93</v>
      </c>
      <c r="C43" s="51" t="s">
        <v>94</v>
      </c>
      <c r="D43" s="52" t="s">
        <v>10</v>
      </c>
      <c r="E43" s="32">
        <v>7</v>
      </c>
      <c r="F43" s="80"/>
      <c r="G43" s="118">
        <f t="shared" si="8"/>
        <v>1.4701288846536167</v>
      </c>
      <c r="H43" s="29">
        <f t="shared" si="3"/>
        <v>4</v>
      </c>
      <c r="I43" s="35">
        <f t="shared" si="7"/>
        <v>1.5113297737426525</v>
      </c>
      <c r="J43" s="40">
        <f>+(M43+P43+S43+V43)/4</f>
        <v>1.5113297737426525</v>
      </c>
      <c r="K43" s="26">
        <v>0.04821759259259259</v>
      </c>
      <c r="L43" s="23">
        <v>8</v>
      </c>
      <c r="M43" s="24">
        <v>1.7541052631578946</v>
      </c>
      <c r="N43" s="22">
        <v>0.022824074074074076</v>
      </c>
      <c r="O43" s="23">
        <v>5</v>
      </c>
      <c r="P43" s="24">
        <v>1.317301269205077</v>
      </c>
      <c r="Q43" s="22">
        <v>0.024803240740740744</v>
      </c>
      <c r="R43" s="80">
        <v>8</v>
      </c>
      <c r="S43" s="24">
        <v>1.4830449826989625</v>
      </c>
      <c r="T43" s="22">
        <v>0.03023148148148148</v>
      </c>
      <c r="U43" s="80">
        <v>7</v>
      </c>
      <c r="V43" s="24">
        <v>1.490867579908676</v>
      </c>
      <c r="W43" s="22"/>
      <c r="X43" s="25"/>
      <c r="Y43" s="24"/>
      <c r="Z43" s="22"/>
      <c r="AA43" s="25"/>
      <c r="AB43" s="24"/>
      <c r="AC43" s="43">
        <v>0.014988425925925926</v>
      </c>
      <c r="AD43" s="75">
        <v>6</v>
      </c>
      <c r="AE43" s="24">
        <v>1.0993208828522922</v>
      </c>
    </row>
    <row r="44" spans="1:31" ht="12.75" thickBot="1">
      <c r="A44" s="46" t="s">
        <v>84</v>
      </c>
      <c r="B44" s="46" t="s">
        <v>91</v>
      </c>
      <c r="C44" s="53" t="s">
        <v>92</v>
      </c>
      <c r="D44" s="54" t="s">
        <v>72</v>
      </c>
      <c r="E44" s="88"/>
      <c r="F44" s="81"/>
      <c r="G44" s="119"/>
      <c r="H44" s="56">
        <f t="shared" si="3"/>
        <v>1</v>
      </c>
      <c r="I44" s="92">
        <f t="shared" si="7"/>
        <v>1.7474048442906578</v>
      </c>
      <c r="J44" s="41"/>
      <c r="K44" s="21"/>
      <c r="L44" s="27"/>
      <c r="M44" s="13"/>
      <c r="N44" s="14"/>
      <c r="O44" s="27"/>
      <c r="P44" s="13"/>
      <c r="Q44" s="14">
        <v>0.02922453703703704</v>
      </c>
      <c r="R44" s="81">
        <v>9</v>
      </c>
      <c r="S44" s="13">
        <v>1.7474048442906578</v>
      </c>
      <c r="T44" s="14"/>
      <c r="U44" s="81"/>
      <c r="V44" s="13"/>
      <c r="W44" s="14"/>
      <c r="X44" s="15"/>
      <c r="Y44" s="13"/>
      <c r="Z44" s="14"/>
      <c r="AA44" s="15"/>
      <c r="AB44" s="13"/>
      <c r="AC44" s="44">
        <v>0.014826388888888889</v>
      </c>
      <c r="AD44" s="77">
        <v>5</v>
      </c>
      <c r="AE44" s="13">
        <v>1.0874363327674026</v>
      </c>
    </row>
    <row r="45" spans="1:31" ht="12">
      <c r="A45" s="83" t="s">
        <v>98</v>
      </c>
      <c r="B45" s="83" t="s">
        <v>87</v>
      </c>
      <c r="C45" s="123" t="s">
        <v>32</v>
      </c>
      <c r="D45" s="85" t="s">
        <v>54</v>
      </c>
      <c r="E45" s="31">
        <v>1</v>
      </c>
      <c r="F45" s="125">
        <v>1</v>
      </c>
      <c r="G45" s="117">
        <f>+J45*90%+AE45*10%</f>
        <v>1.0260219071632908</v>
      </c>
      <c r="H45" s="55">
        <f>+SUM(IF(M45=0,0,1),IF(P45=0,0,1),IF(S45=0,0,1),IF(V45=0,0,1),IF(Y45=0,0,1),IF(AB45=0,0,1))</f>
        <v>6</v>
      </c>
      <c r="I45" s="34">
        <f>+(M45+P45+S45+V45+Y45+AB45)/H45</f>
        <v>1.066273508565363</v>
      </c>
      <c r="J45" s="39">
        <f>+(S45+V45+Y45+AB45)/4</f>
        <v>1.0260083645314704</v>
      </c>
      <c r="K45" s="20">
        <v>0.046689814814814816</v>
      </c>
      <c r="L45" s="19">
        <v>2</v>
      </c>
      <c r="M45" s="108">
        <v>1.1492877492877493</v>
      </c>
      <c r="N45" s="17">
        <v>0.027164351851851853</v>
      </c>
      <c r="O45" s="19">
        <v>2</v>
      </c>
      <c r="P45" s="108">
        <v>1.1443198439785471</v>
      </c>
      <c r="Q45" s="17">
        <v>0.027199074074074073</v>
      </c>
      <c r="R45" s="79">
        <v>2</v>
      </c>
      <c r="S45" s="16">
        <v>1.030701754385965</v>
      </c>
      <c r="T45" s="17">
        <v>0.022673611111111113</v>
      </c>
      <c r="U45" s="79">
        <v>1</v>
      </c>
      <c r="V45" s="16">
        <v>1</v>
      </c>
      <c r="W45" s="17">
        <v>0.03298611111111111</v>
      </c>
      <c r="X45" s="18">
        <v>1</v>
      </c>
      <c r="Y45" s="16">
        <v>1</v>
      </c>
      <c r="Z45" s="17">
        <v>0.050821759259259254</v>
      </c>
      <c r="AA45" s="18">
        <v>3</v>
      </c>
      <c r="AB45" s="16">
        <v>1.0733317037399168</v>
      </c>
      <c r="AC45" s="42">
        <v>0.023622685185185188</v>
      </c>
      <c r="AD45" s="79">
        <v>2</v>
      </c>
      <c r="AE45" s="16">
        <v>1.0261437908496733</v>
      </c>
    </row>
    <row r="46" spans="1:31" ht="12">
      <c r="A46" s="84" t="s">
        <v>98</v>
      </c>
      <c r="B46" s="84" t="s">
        <v>100</v>
      </c>
      <c r="C46" s="111" t="s">
        <v>12</v>
      </c>
      <c r="D46" s="86" t="s">
        <v>13</v>
      </c>
      <c r="E46" s="32">
        <v>2</v>
      </c>
      <c r="F46" s="126">
        <v>0</v>
      </c>
      <c r="G46" s="118">
        <f>+J46*90%+AE46*10%</f>
        <v>1.082935822639474</v>
      </c>
      <c r="H46" s="29">
        <f>+SUM(IF(M46=0,0,1),IF(P46=0,0,1),IF(S46=0,0,1),IF(V46=0,0,1),IF(Y46=0,0,1),IF(AB46=0,0,1))</f>
        <v>4</v>
      </c>
      <c r="I46" s="35">
        <f>+(M46+P46+S46+V46+Y46+AB46)/H46</f>
        <v>1.082039747069948</v>
      </c>
      <c r="J46" s="40">
        <f>+(P46+S46+Y46+AB46)/4</f>
        <v>1.082039747069948</v>
      </c>
      <c r="K46" s="26" t="s">
        <v>14</v>
      </c>
      <c r="L46" s="23"/>
      <c r="M46" s="24"/>
      <c r="N46" s="22">
        <v>0.023738425925925923</v>
      </c>
      <c r="O46" s="23">
        <v>1</v>
      </c>
      <c r="P46" s="24">
        <v>1</v>
      </c>
      <c r="Q46" s="22">
        <v>0.03159722222222222</v>
      </c>
      <c r="R46" s="80">
        <v>3</v>
      </c>
      <c r="S46" s="24">
        <v>1.1973684210526316</v>
      </c>
      <c r="T46" s="22"/>
      <c r="U46" s="80"/>
      <c r="V46" s="24"/>
      <c r="W46" s="22">
        <v>0.0371875</v>
      </c>
      <c r="X46" s="25">
        <v>2</v>
      </c>
      <c r="Y46" s="24">
        <v>1.1273684210526316</v>
      </c>
      <c r="Z46" s="22">
        <v>0.047511574074074074</v>
      </c>
      <c r="AA46" s="25">
        <v>2</v>
      </c>
      <c r="AB46" s="24">
        <v>1.0034221461745294</v>
      </c>
      <c r="AC46" s="43">
        <v>0.02511574074074074</v>
      </c>
      <c r="AD46" s="80">
        <v>3</v>
      </c>
      <c r="AE46" s="24">
        <v>1.0910005027652085</v>
      </c>
    </row>
    <row r="47" spans="1:31" ht="12.75" thickBot="1">
      <c r="A47" s="89" t="s">
        <v>98</v>
      </c>
      <c r="B47" s="89" t="s">
        <v>99</v>
      </c>
      <c r="C47" s="131" t="s">
        <v>9</v>
      </c>
      <c r="D47" s="90" t="s">
        <v>10</v>
      </c>
      <c r="E47" s="88">
        <v>3</v>
      </c>
      <c r="F47" s="134">
        <v>0</v>
      </c>
      <c r="G47" s="119">
        <f>+J47*90%+AE47*10%</f>
        <v>1.0831545587518285</v>
      </c>
      <c r="H47" s="56">
        <f t="shared" si="3"/>
        <v>5</v>
      </c>
      <c r="I47" s="36">
        <f t="shared" si="7"/>
        <v>1.158967794913906</v>
      </c>
      <c r="J47" s="41">
        <f>+(M47+P47+S47+AB47)/4</f>
        <v>1.0923939541686982</v>
      </c>
      <c r="K47" s="21">
        <v>0.040625</v>
      </c>
      <c r="L47" s="27">
        <v>1</v>
      </c>
      <c r="M47" s="13">
        <v>1</v>
      </c>
      <c r="N47" s="14">
        <v>0.032511574074074075</v>
      </c>
      <c r="O47" s="27">
        <v>3</v>
      </c>
      <c r="P47" s="13">
        <v>1.369575816674793</v>
      </c>
      <c r="Q47" s="14">
        <v>0.02638888888888889</v>
      </c>
      <c r="R47" s="81">
        <v>1</v>
      </c>
      <c r="S47" s="13">
        <v>1</v>
      </c>
      <c r="T47" s="14"/>
      <c r="U47" s="81"/>
      <c r="V47" s="13"/>
      <c r="W47" s="14">
        <v>0.04701388888888889</v>
      </c>
      <c r="X47" s="15">
        <v>3</v>
      </c>
      <c r="Y47" s="124">
        <v>1.4252631578947368</v>
      </c>
      <c r="Z47" s="14">
        <v>0.04734953703703704</v>
      </c>
      <c r="AA47" s="15">
        <v>1</v>
      </c>
      <c r="AB47" s="13">
        <v>1</v>
      </c>
      <c r="AC47" s="44">
        <v>0.023020833333333334</v>
      </c>
      <c r="AD47" s="81">
        <v>1</v>
      </c>
      <c r="AE47" s="13">
        <v>1</v>
      </c>
    </row>
    <row r="48" spans="1:31" ht="12">
      <c r="A48" s="83" t="s">
        <v>101</v>
      </c>
      <c r="B48" s="121" t="s">
        <v>102</v>
      </c>
      <c r="C48" s="122" t="s">
        <v>8</v>
      </c>
      <c r="D48" s="127" t="s">
        <v>38</v>
      </c>
      <c r="E48" s="31"/>
      <c r="F48" s="79"/>
      <c r="G48" s="117"/>
      <c r="H48" s="55">
        <f t="shared" si="3"/>
        <v>3</v>
      </c>
      <c r="I48" s="34">
        <f t="shared" si="7"/>
        <v>1</v>
      </c>
      <c r="J48" s="39"/>
      <c r="K48" s="20">
        <v>0.04341435185185185</v>
      </c>
      <c r="L48" s="19">
        <v>1</v>
      </c>
      <c r="M48" s="16">
        <v>1</v>
      </c>
      <c r="N48" s="17">
        <v>0.03449074074074074</v>
      </c>
      <c r="O48" s="19">
        <v>1</v>
      </c>
      <c r="P48" s="16">
        <v>1</v>
      </c>
      <c r="Q48" s="17">
        <v>0.04354166666666667</v>
      </c>
      <c r="R48" s="79">
        <v>1</v>
      </c>
      <c r="S48" s="16">
        <v>1</v>
      </c>
      <c r="T48" s="17"/>
      <c r="U48" s="79"/>
      <c r="V48" s="16"/>
      <c r="W48" s="17"/>
      <c r="X48" s="18"/>
      <c r="Y48" s="16"/>
      <c r="Z48" s="17"/>
      <c r="AA48" s="18"/>
      <c r="AB48" s="16"/>
      <c r="AC48" s="42">
        <v>0.02989583333333333</v>
      </c>
      <c r="AD48" s="79">
        <v>1</v>
      </c>
      <c r="AE48" s="16">
        <v>1</v>
      </c>
    </row>
    <row r="49" spans="1:31" ht="12.75" thickBot="1">
      <c r="A49" s="89" t="s">
        <v>101</v>
      </c>
      <c r="B49" s="128" t="s">
        <v>103</v>
      </c>
      <c r="C49" s="129" t="s">
        <v>11</v>
      </c>
      <c r="D49" s="130" t="s">
        <v>10</v>
      </c>
      <c r="E49" s="88"/>
      <c r="F49" s="81"/>
      <c r="G49" s="119"/>
      <c r="H49" s="56">
        <f t="shared" si="3"/>
        <v>3</v>
      </c>
      <c r="I49" s="36">
        <f t="shared" si="7"/>
        <v>1.0861938394634114</v>
      </c>
      <c r="J49" s="41"/>
      <c r="K49" s="21">
        <v>0.04778935185185185</v>
      </c>
      <c r="L49" s="27">
        <v>2</v>
      </c>
      <c r="M49" s="13">
        <v>1.100773127166089</v>
      </c>
      <c r="N49" s="14">
        <v>0.03791666666666667</v>
      </c>
      <c r="O49" s="27">
        <v>2</v>
      </c>
      <c r="P49" s="13">
        <v>1.099328859060403</v>
      </c>
      <c r="Q49" s="14">
        <v>0.046087962962962956</v>
      </c>
      <c r="R49" s="81">
        <v>2</v>
      </c>
      <c r="S49" s="13">
        <v>1.0584795321637424</v>
      </c>
      <c r="T49" s="14"/>
      <c r="U49" s="81"/>
      <c r="V49" s="13"/>
      <c r="W49" s="14"/>
      <c r="X49" s="15"/>
      <c r="Y49" s="13"/>
      <c r="Z49" s="14"/>
      <c r="AA49" s="15"/>
      <c r="AB49" s="13"/>
      <c r="AC49" s="44">
        <v>0.03347222222222222</v>
      </c>
      <c r="AD49" s="81">
        <v>2</v>
      </c>
      <c r="AE49" s="13">
        <v>1.1196283391405344</v>
      </c>
    </row>
    <row r="51" ht="12">
      <c r="A51" s="106" t="s">
        <v>111</v>
      </c>
    </row>
  </sheetData>
  <sheetProtection/>
  <printOptions/>
  <pageMargins left="0.2" right="0.19" top="0.2755905511811024" bottom="0.2362204724409449" header="0.15748031496062992" footer="0.1574803149606299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TranSilva</dc:creator>
  <cp:keywords/>
  <dc:description/>
  <cp:lastModifiedBy>TranSilva</cp:lastModifiedBy>
  <cp:lastPrinted>2014-06-02T09:38:27Z</cp:lastPrinted>
  <dcterms:created xsi:type="dcterms:W3CDTF">2011-05-11T04:38:17Z</dcterms:created>
  <dcterms:modified xsi:type="dcterms:W3CDTF">2014-06-02T10:38:34Z</dcterms:modified>
  <cp:category/>
  <cp:version/>
  <cp:contentType/>
  <cp:contentStatus/>
</cp:coreProperties>
</file>